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75" yWindow="135" windowWidth="19155" windowHeight="12585" activeTab="3"/>
  </bookViews>
  <sheets>
    <sheet name="мероп-2016г" sheetId="10" r:id="rId1"/>
    <sheet name="инд- 2016г" sheetId="9" r:id="rId2"/>
    <sheet name="финансы-2016г (2)" sheetId="12" r:id="rId3"/>
    <sheet name="финансы-2016г" sheetId="11" r:id="rId4"/>
  </sheets>
  <definedNames>
    <definedName name="_xlnm.Print_Titles" localSheetId="1">'инд- 2016г'!#REF!</definedName>
    <definedName name="_xlnm.Print_Titles" localSheetId="0">'мероп-2016г'!#REF!</definedName>
    <definedName name="_xlnm.Print_Titles" localSheetId="3">'финансы-2016г'!#REF!</definedName>
    <definedName name="_xlnm.Print_Titles" localSheetId="2">'финансы-2016г (2)'!#REF!</definedName>
    <definedName name="_xlnm.Print_Area" localSheetId="1">'инд- 2016г'!$A$1:$G$51</definedName>
    <definedName name="_xlnm.Print_Area" localSheetId="0">'мероп-2016г'!$A$1:$D$71</definedName>
  </definedNames>
  <calcPr calcId="124519"/>
</workbook>
</file>

<file path=xl/calcChain.xml><?xml version="1.0" encoding="utf-8"?>
<calcChain xmlns="http://schemas.openxmlformats.org/spreadsheetml/2006/main">
  <c r="I48" i="12"/>
  <c r="O20" l="1"/>
  <c r="J20"/>
  <c r="F107"/>
  <c r="I95"/>
  <c r="S94"/>
  <c r="R94"/>
  <c r="Q94"/>
  <c r="P94"/>
  <c r="N94"/>
  <c r="M94"/>
  <c r="L94"/>
  <c r="K94"/>
  <c r="H94"/>
  <c r="G94"/>
  <c r="F94"/>
  <c r="E94"/>
  <c r="O93"/>
  <c r="J93"/>
  <c r="D93"/>
  <c r="O92"/>
  <c r="J92"/>
  <c r="J94" s="1"/>
  <c r="D92"/>
  <c r="D94" s="1"/>
  <c r="R88"/>
  <c r="N88"/>
  <c r="N95" s="1"/>
  <c r="M88"/>
  <c r="M95" s="1"/>
  <c r="S87"/>
  <c r="S88" s="1"/>
  <c r="S95" s="1"/>
  <c r="R87"/>
  <c r="Q87"/>
  <c r="Q88" s="1"/>
  <c r="Q95" s="1"/>
  <c r="P87"/>
  <c r="P88" s="1"/>
  <c r="P95" s="1"/>
  <c r="N87"/>
  <c r="M87"/>
  <c r="L87"/>
  <c r="L88" s="1"/>
  <c r="L95" s="1"/>
  <c r="K87"/>
  <c r="K88" s="1"/>
  <c r="K95" s="1"/>
  <c r="I87"/>
  <c r="H87"/>
  <c r="H88" s="1"/>
  <c r="H95" s="1"/>
  <c r="G87"/>
  <c r="G88" s="1"/>
  <c r="G95" s="1"/>
  <c r="F87"/>
  <c r="F88" s="1"/>
  <c r="F95" s="1"/>
  <c r="E87"/>
  <c r="E88" s="1"/>
  <c r="E95" s="1"/>
  <c r="O86"/>
  <c r="J86"/>
  <c r="D86"/>
  <c r="O85"/>
  <c r="J85"/>
  <c r="D85"/>
  <c r="O84"/>
  <c r="J84"/>
  <c r="D84"/>
  <c r="D87" s="1"/>
  <c r="D88" s="1"/>
  <c r="D95" s="1"/>
  <c r="O82"/>
  <c r="D82"/>
  <c r="K79"/>
  <c r="S78"/>
  <c r="R78"/>
  <c r="Q78"/>
  <c r="P78"/>
  <c r="O78"/>
  <c r="N78"/>
  <c r="M78"/>
  <c r="L78"/>
  <c r="K78"/>
  <c r="J78"/>
  <c r="I78"/>
  <c r="H78"/>
  <c r="G78"/>
  <c r="G79" s="1"/>
  <c r="F78"/>
  <c r="E78"/>
  <c r="D77"/>
  <c r="D76"/>
  <c r="S74"/>
  <c r="S79" s="1"/>
  <c r="R74"/>
  <c r="Q74"/>
  <c r="P74"/>
  <c r="N74"/>
  <c r="M74"/>
  <c r="M79" s="1"/>
  <c r="L74"/>
  <c r="K74"/>
  <c r="J74"/>
  <c r="I74"/>
  <c r="H74"/>
  <c r="G74"/>
  <c r="F74"/>
  <c r="E74"/>
  <c r="E79" s="1"/>
  <c r="D73"/>
  <c r="O72"/>
  <c r="O74" s="1"/>
  <c r="O79" s="1"/>
  <c r="D72"/>
  <c r="D74" s="1"/>
  <c r="D79" s="1"/>
  <c r="S68"/>
  <c r="R68"/>
  <c r="Q68"/>
  <c r="P68"/>
  <c r="N68"/>
  <c r="M68"/>
  <c r="L68"/>
  <c r="K68"/>
  <c r="I68"/>
  <c r="H68"/>
  <c r="G68"/>
  <c r="G69" s="1"/>
  <c r="F68"/>
  <c r="E68"/>
  <c r="O67"/>
  <c r="O68" s="1"/>
  <c r="J67"/>
  <c r="J68" s="1"/>
  <c r="D67"/>
  <c r="D66"/>
  <c r="O64"/>
  <c r="J64"/>
  <c r="D64"/>
  <c r="O62"/>
  <c r="J62"/>
  <c r="D62"/>
  <c r="S60"/>
  <c r="R60"/>
  <c r="R69" s="1"/>
  <c r="Q60"/>
  <c r="P60"/>
  <c r="P69" s="1"/>
  <c r="N60"/>
  <c r="N69" s="1"/>
  <c r="M60"/>
  <c r="M69" s="1"/>
  <c r="L60"/>
  <c r="K60"/>
  <c r="I60"/>
  <c r="I69" s="1"/>
  <c r="H60"/>
  <c r="H69" s="1"/>
  <c r="G60"/>
  <c r="F60"/>
  <c r="F69" s="1"/>
  <c r="E60"/>
  <c r="E69" s="1"/>
  <c r="O59"/>
  <c r="J59"/>
  <c r="D59"/>
  <c r="O58"/>
  <c r="J58"/>
  <c r="D58"/>
  <c r="D57"/>
  <c r="O56"/>
  <c r="J56"/>
  <c r="D56"/>
  <c r="O55"/>
  <c r="J55"/>
  <c r="D55"/>
  <c r="O54"/>
  <c r="J54"/>
  <c r="J60" s="1"/>
  <c r="J69" s="1"/>
  <c r="D54"/>
  <c r="J51"/>
  <c r="D51"/>
  <c r="S47"/>
  <c r="R47"/>
  <c r="Q47"/>
  <c r="P47"/>
  <c r="O47" s="1"/>
  <c r="N47"/>
  <c r="M47"/>
  <c r="L47"/>
  <c r="K47"/>
  <c r="J47" s="1"/>
  <c r="I47"/>
  <c r="H47"/>
  <c r="G47"/>
  <c r="F47"/>
  <c r="E47"/>
  <c r="O46"/>
  <c r="J46"/>
  <c r="D46"/>
  <c r="O45"/>
  <c r="J45"/>
  <c r="D45"/>
  <c r="D47" s="1"/>
  <c r="O44"/>
  <c r="J44"/>
  <c r="D44"/>
  <c r="S42"/>
  <c r="R42"/>
  <c r="Q42"/>
  <c r="P42"/>
  <c r="N42"/>
  <c r="M42"/>
  <c r="L42"/>
  <c r="K42"/>
  <c r="I42"/>
  <c r="T47" s="1"/>
  <c r="H42"/>
  <c r="G42"/>
  <c r="F42"/>
  <c r="E42"/>
  <c r="O41"/>
  <c r="O42" s="1"/>
  <c r="J42"/>
  <c r="D41"/>
  <c r="D40"/>
  <c r="D42" s="1"/>
  <c r="S38"/>
  <c r="R38"/>
  <c r="Q38"/>
  <c r="P38"/>
  <c r="O38"/>
  <c r="N38"/>
  <c r="M38"/>
  <c r="L38"/>
  <c r="K38"/>
  <c r="J38"/>
  <c r="I38"/>
  <c r="H38"/>
  <c r="G38"/>
  <c r="G48" s="1"/>
  <c r="F38"/>
  <c r="E38"/>
  <c r="D37"/>
  <c r="D36"/>
  <c r="S34"/>
  <c r="R34"/>
  <c r="Q34"/>
  <c r="P34"/>
  <c r="O34"/>
  <c r="N34"/>
  <c r="M34"/>
  <c r="M48" s="1"/>
  <c r="L34"/>
  <c r="K34"/>
  <c r="J34"/>
  <c r="I34"/>
  <c r="T38" s="1"/>
  <c r="T48" s="1"/>
  <c r="H34"/>
  <c r="G34"/>
  <c r="F34"/>
  <c r="E34"/>
  <c r="E48" s="1"/>
  <c r="D34"/>
  <c r="D33"/>
  <c r="S29"/>
  <c r="R29"/>
  <c r="Q29"/>
  <c r="P29"/>
  <c r="O29"/>
  <c r="N29"/>
  <c r="M29"/>
  <c r="L29"/>
  <c r="K29"/>
  <c r="J29"/>
  <c r="I29"/>
  <c r="H29"/>
  <c r="G29"/>
  <c r="F29"/>
  <c r="D29" s="1"/>
  <c r="D28"/>
  <c r="D27"/>
  <c r="O25"/>
  <c r="J25"/>
  <c r="D25"/>
  <c r="O23"/>
  <c r="J23"/>
  <c r="D23"/>
  <c r="S21"/>
  <c r="R21"/>
  <c r="Q21"/>
  <c r="P21"/>
  <c r="N21"/>
  <c r="M21"/>
  <c r="L21"/>
  <c r="K21"/>
  <c r="J21"/>
  <c r="I21"/>
  <c r="H21"/>
  <c r="G21"/>
  <c r="F21"/>
  <c r="E21"/>
  <c r="O21"/>
  <c r="D19"/>
  <c r="D18"/>
  <c r="S16"/>
  <c r="R16"/>
  <c r="Q16"/>
  <c r="P16"/>
  <c r="O16"/>
  <c r="N16"/>
  <c r="M16"/>
  <c r="L16"/>
  <c r="K16"/>
  <c r="J16"/>
  <c r="I16"/>
  <c r="H16"/>
  <c r="G16"/>
  <c r="F16"/>
  <c r="E16"/>
  <c r="D15"/>
  <c r="D14"/>
  <c r="S12"/>
  <c r="R12"/>
  <c r="R30" s="1"/>
  <c r="Q12"/>
  <c r="P12"/>
  <c r="O12" s="1"/>
  <c r="N12"/>
  <c r="N30" s="1"/>
  <c r="M12"/>
  <c r="L12"/>
  <c r="K12"/>
  <c r="I12"/>
  <c r="H12"/>
  <c r="H30" s="1"/>
  <c r="G12"/>
  <c r="F12"/>
  <c r="E12"/>
  <c r="O11"/>
  <c r="J11"/>
  <c r="D11"/>
  <c r="J10"/>
  <c r="D10"/>
  <c r="D12" s="1"/>
  <c r="I74" i="11"/>
  <c r="J93"/>
  <c r="J92"/>
  <c r="O93"/>
  <c r="O92"/>
  <c r="O84"/>
  <c r="O72"/>
  <c r="J60"/>
  <c r="K60"/>
  <c r="K69" s="1"/>
  <c r="L60"/>
  <c r="M60"/>
  <c r="N60"/>
  <c r="P60"/>
  <c r="Q60"/>
  <c r="R60"/>
  <c r="S60"/>
  <c r="S69" s="1"/>
  <c r="O62"/>
  <c r="J62"/>
  <c r="L69"/>
  <c r="M69"/>
  <c r="N69"/>
  <c r="P69"/>
  <c r="R69"/>
  <c r="O67"/>
  <c r="J67"/>
  <c r="T48"/>
  <c r="T47"/>
  <c r="J41"/>
  <c r="J42" s="1"/>
  <c r="O41"/>
  <c r="T38"/>
  <c r="T31"/>
  <c r="T30"/>
  <c r="T17"/>
  <c r="F23" i="9"/>
  <c r="J11" i="11"/>
  <c r="J10"/>
  <c r="O85"/>
  <c r="O86"/>
  <c r="J85"/>
  <c r="J86"/>
  <c r="J84"/>
  <c r="K42"/>
  <c r="L42"/>
  <c r="M42"/>
  <c r="N42"/>
  <c r="P42"/>
  <c r="Q42"/>
  <c r="R42"/>
  <c r="S42"/>
  <c r="K38"/>
  <c r="L38"/>
  <c r="M38"/>
  <c r="N38"/>
  <c r="N48" s="1"/>
  <c r="P38"/>
  <c r="Q38"/>
  <c r="R38"/>
  <c r="S38"/>
  <c r="S48" s="1"/>
  <c r="K29"/>
  <c r="L29"/>
  <c r="M29"/>
  <c r="N29"/>
  <c r="P29"/>
  <c r="Q29"/>
  <c r="R29"/>
  <c r="S29"/>
  <c r="J29"/>
  <c r="K16"/>
  <c r="L16"/>
  <c r="M16"/>
  <c r="N16"/>
  <c r="P16"/>
  <c r="Q16"/>
  <c r="R16"/>
  <c r="S16"/>
  <c r="J64"/>
  <c r="J51"/>
  <c r="J21"/>
  <c r="J30" s="1"/>
  <c r="K21"/>
  <c r="L21"/>
  <c r="M21"/>
  <c r="N21"/>
  <c r="N30" s="1"/>
  <c r="P21"/>
  <c r="Q21"/>
  <c r="R21"/>
  <c r="S21"/>
  <c r="S30" s="1"/>
  <c r="O20"/>
  <c r="I21"/>
  <c r="Q69"/>
  <c r="F22" i="9"/>
  <c r="O82" i="11"/>
  <c r="F104"/>
  <c r="O55"/>
  <c r="O56"/>
  <c r="J46"/>
  <c r="O46"/>
  <c r="J45"/>
  <c r="O45"/>
  <c r="J44"/>
  <c r="O44"/>
  <c r="O42"/>
  <c r="J38"/>
  <c r="O38"/>
  <c r="O25"/>
  <c r="J25"/>
  <c r="O23"/>
  <c r="J23"/>
  <c r="O21"/>
  <c r="J16"/>
  <c r="O11"/>
  <c r="O58"/>
  <c r="O59"/>
  <c r="J58"/>
  <c r="J59"/>
  <c r="J55"/>
  <c r="O29"/>
  <c r="O16"/>
  <c r="D85"/>
  <c r="D86"/>
  <c r="D84"/>
  <c r="D82"/>
  <c r="D88" s="1"/>
  <c r="D95" s="1"/>
  <c r="G29"/>
  <c r="H29"/>
  <c r="I29"/>
  <c r="E47"/>
  <c r="F47"/>
  <c r="G47"/>
  <c r="H47"/>
  <c r="I47"/>
  <c r="K47"/>
  <c r="L47"/>
  <c r="L48" s="1"/>
  <c r="M47"/>
  <c r="N47"/>
  <c r="P47"/>
  <c r="Q47"/>
  <c r="R47"/>
  <c r="S47"/>
  <c r="D45"/>
  <c r="D46"/>
  <c r="D44"/>
  <c r="H38"/>
  <c r="H48" s="1"/>
  <c r="F38"/>
  <c r="I38"/>
  <c r="D37"/>
  <c r="D28"/>
  <c r="D27"/>
  <c r="F29"/>
  <c r="D57"/>
  <c r="D58"/>
  <c r="D59"/>
  <c r="F60"/>
  <c r="I60"/>
  <c r="I69" s="1"/>
  <c r="S94"/>
  <c r="R94"/>
  <c r="Q94"/>
  <c r="P94"/>
  <c r="N94"/>
  <c r="M94"/>
  <c r="L94"/>
  <c r="L95" s="1"/>
  <c r="K94"/>
  <c r="I95"/>
  <c r="H94"/>
  <c r="G94"/>
  <c r="F94"/>
  <c r="E94"/>
  <c r="D93"/>
  <c r="D92"/>
  <c r="S87"/>
  <c r="S88"/>
  <c r="S95" s="1"/>
  <c r="R87"/>
  <c r="R88"/>
  <c r="R95"/>
  <c r="Q87"/>
  <c r="Q88" s="1"/>
  <c r="Q95" s="1"/>
  <c r="P87"/>
  <c r="N87"/>
  <c r="N88" s="1"/>
  <c r="M87"/>
  <c r="M88"/>
  <c r="M95" s="1"/>
  <c r="L87"/>
  <c r="L88"/>
  <c r="K87"/>
  <c r="K88" s="1"/>
  <c r="K95" s="1"/>
  <c r="I87"/>
  <c r="H87"/>
  <c r="H88" s="1"/>
  <c r="H95" s="1"/>
  <c r="G87"/>
  <c r="G88"/>
  <c r="G95" s="1"/>
  <c r="F87"/>
  <c r="F88"/>
  <c r="E87"/>
  <c r="E88"/>
  <c r="E95" s="1"/>
  <c r="S78"/>
  <c r="R78"/>
  <c r="Q78"/>
  <c r="Q79" s="1"/>
  <c r="P78"/>
  <c r="O78"/>
  <c r="N78"/>
  <c r="M78"/>
  <c r="M79" s="1"/>
  <c r="L78"/>
  <c r="K78"/>
  <c r="J78"/>
  <c r="I78"/>
  <c r="H78"/>
  <c r="G78"/>
  <c r="F78"/>
  <c r="E78"/>
  <c r="E79" s="1"/>
  <c r="D77"/>
  <c r="D76"/>
  <c r="S74"/>
  <c r="R74"/>
  <c r="R79" s="1"/>
  <c r="Q74"/>
  <c r="P74"/>
  <c r="O74"/>
  <c r="O79" s="1"/>
  <c r="N74"/>
  <c r="N79" s="1"/>
  <c r="M74"/>
  <c r="L74"/>
  <c r="L79" s="1"/>
  <c r="K74"/>
  <c r="J74"/>
  <c r="H74"/>
  <c r="G74"/>
  <c r="F74"/>
  <c r="F79" s="1"/>
  <c r="E74"/>
  <c r="D73"/>
  <c r="D72"/>
  <c r="S68"/>
  <c r="R68"/>
  <c r="Q68"/>
  <c r="P68"/>
  <c r="O68"/>
  <c r="N68"/>
  <c r="M68"/>
  <c r="L68"/>
  <c r="K68"/>
  <c r="J68"/>
  <c r="I68"/>
  <c r="H68"/>
  <c r="G68"/>
  <c r="D68" s="1"/>
  <c r="F68"/>
  <c r="E68"/>
  <c r="D67"/>
  <c r="D66"/>
  <c r="O64"/>
  <c r="D64"/>
  <c r="D62"/>
  <c r="H60"/>
  <c r="G60"/>
  <c r="E60"/>
  <c r="E69" s="1"/>
  <c r="J56"/>
  <c r="D56"/>
  <c r="D55"/>
  <c r="O54"/>
  <c r="J54"/>
  <c r="D54"/>
  <c r="D51"/>
  <c r="I42"/>
  <c r="H42"/>
  <c r="G42"/>
  <c r="F42"/>
  <c r="E42"/>
  <c r="D41"/>
  <c r="D40"/>
  <c r="G38"/>
  <c r="E38"/>
  <c r="D36"/>
  <c r="S34"/>
  <c r="R34"/>
  <c r="Q34"/>
  <c r="P34"/>
  <c r="N34"/>
  <c r="M34"/>
  <c r="L34"/>
  <c r="K34"/>
  <c r="I34"/>
  <c r="H34"/>
  <c r="G34"/>
  <c r="G48" s="1"/>
  <c r="F34"/>
  <c r="E34"/>
  <c r="D33"/>
  <c r="O34"/>
  <c r="J34"/>
  <c r="D25"/>
  <c r="D23"/>
  <c r="H21"/>
  <c r="G21"/>
  <c r="F21"/>
  <c r="E21"/>
  <c r="D19"/>
  <c r="D21" s="1"/>
  <c r="D18"/>
  <c r="I16"/>
  <c r="H16"/>
  <c r="G16"/>
  <c r="G30" s="1"/>
  <c r="F16"/>
  <c r="E16"/>
  <c r="D15"/>
  <c r="D14"/>
  <c r="D16" s="1"/>
  <c r="S12"/>
  <c r="R12"/>
  <c r="R30"/>
  <c r="R96" s="1"/>
  <c r="R100" s="1"/>
  <c r="Q12"/>
  <c r="P12"/>
  <c r="P30"/>
  <c r="N12"/>
  <c r="M12"/>
  <c r="M30"/>
  <c r="M96" s="1"/>
  <c r="M100" s="1"/>
  <c r="L12"/>
  <c r="K12"/>
  <c r="K30"/>
  <c r="I12"/>
  <c r="H12"/>
  <c r="G12"/>
  <c r="F12"/>
  <c r="E12"/>
  <c r="D11"/>
  <c r="D10"/>
  <c r="F51" i="9"/>
  <c r="F50"/>
  <c r="D29" i="11"/>
  <c r="F95"/>
  <c r="O87"/>
  <c r="O88" s="1"/>
  <c r="P88"/>
  <c r="P95" s="1"/>
  <c r="F69"/>
  <c r="D47"/>
  <c r="F48"/>
  <c r="K48"/>
  <c r="P48"/>
  <c r="E48"/>
  <c r="H30"/>
  <c r="H96" s="1"/>
  <c r="H69"/>
  <c r="H79"/>
  <c r="M48"/>
  <c r="D38"/>
  <c r="D87"/>
  <c r="J12"/>
  <c r="O12"/>
  <c r="J94"/>
  <c r="R48"/>
  <c r="J79"/>
  <c r="D94"/>
  <c r="F30"/>
  <c r="F96" s="1"/>
  <c r="G79"/>
  <c r="K79"/>
  <c r="S79"/>
  <c r="O94"/>
  <c r="E30"/>
  <c r="D30" s="1"/>
  <c r="D42"/>
  <c r="D78"/>
  <c r="D12"/>
  <c r="D34"/>
  <c r="D74"/>
  <c r="D79" s="1"/>
  <c r="P79"/>
  <c r="F19" i="9"/>
  <c r="F20"/>
  <c r="F17"/>
  <c r="F16"/>
  <c r="D48" i="11"/>
  <c r="M30" i="12" l="1"/>
  <c r="J12"/>
  <c r="T17" s="1"/>
  <c r="T31" s="1"/>
  <c r="S30"/>
  <c r="S96" s="1"/>
  <c r="S103" s="1"/>
  <c r="N48"/>
  <c r="R48"/>
  <c r="O60"/>
  <c r="O69" s="1"/>
  <c r="L69"/>
  <c r="Q69"/>
  <c r="F79"/>
  <c r="J79"/>
  <c r="N79"/>
  <c r="R79"/>
  <c r="O94"/>
  <c r="E30"/>
  <c r="E96" s="1"/>
  <c r="Q30"/>
  <c r="D21"/>
  <c r="H48"/>
  <c r="P48"/>
  <c r="D38"/>
  <c r="K69"/>
  <c r="Q79"/>
  <c r="G30"/>
  <c r="G96" s="1"/>
  <c r="P30"/>
  <c r="P96" s="1"/>
  <c r="P103" s="1"/>
  <c r="D16"/>
  <c r="K48"/>
  <c r="S48"/>
  <c r="F48"/>
  <c r="S69"/>
  <c r="H79"/>
  <c r="L79"/>
  <c r="P79"/>
  <c r="D78"/>
  <c r="R95"/>
  <c r="I30"/>
  <c r="I96" s="1"/>
  <c r="I103" s="1"/>
  <c r="I105" s="1"/>
  <c r="T30"/>
  <c r="O30"/>
  <c r="L30"/>
  <c r="Q48"/>
  <c r="O48" s="1"/>
  <c r="L48"/>
  <c r="J48" s="1"/>
  <c r="J30"/>
  <c r="N96"/>
  <c r="N103" s="1"/>
  <c r="R96"/>
  <c r="R103" s="1"/>
  <c r="H96"/>
  <c r="M96"/>
  <c r="M103" s="1"/>
  <c r="D48"/>
  <c r="D69"/>
  <c r="D68"/>
  <c r="F30"/>
  <c r="K30"/>
  <c r="K96" s="1"/>
  <c r="K103" s="1"/>
  <c r="O87"/>
  <c r="O88" s="1"/>
  <c r="O95" s="1"/>
  <c r="J87"/>
  <c r="J88" s="1"/>
  <c r="J95" s="1"/>
  <c r="N95" i="11"/>
  <c r="N96" s="1"/>
  <c r="N100" s="1"/>
  <c r="O95"/>
  <c r="O60"/>
  <c r="O69" s="1"/>
  <c r="J69"/>
  <c r="S96"/>
  <c r="S100" s="1"/>
  <c r="Q48"/>
  <c r="O47"/>
  <c r="J47"/>
  <c r="K96"/>
  <c r="K100" s="1"/>
  <c r="Q30"/>
  <c r="Q96" s="1"/>
  <c r="Q100" s="1"/>
  <c r="L30"/>
  <c r="L96" s="1"/>
  <c r="L100" s="1"/>
  <c r="O30"/>
  <c r="I96"/>
  <c r="P96"/>
  <c r="P100" s="1"/>
  <c r="O48"/>
  <c r="E96"/>
  <c r="J48"/>
  <c r="J87"/>
  <c r="J88" s="1"/>
  <c r="J95" s="1"/>
  <c r="G69"/>
  <c r="D69" s="1"/>
  <c r="D96" s="1"/>
  <c r="D102" s="1"/>
  <c r="F96" i="12" l="1"/>
  <c r="O96"/>
  <c r="O103" s="1"/>
  <c r="Q96"/>
  <c r="Q103" s="1"/>
  <c r="L96"/>
  <c r="L103" s="1"/>
  <c r="D30"/>
  <c r="D96" s="1"/>
  <c r="D105" s="1"/>
  <c r="J96"/>
  <c r="J103" s="1"/>
  <c r="I100" i="11"/>
  <c r="I102" s="1"/>
  <c r="J96"/>
  <c r="J100" s="1"/>
  <c r="O96"/>
  <c r="O100" s="1"/>
  <c r="G96"/>
  <c r="D60" i="12"/>
  <c r="D60" i="11"/>
</calcChain>
</file>

<file path=xl/sharedStrings.xml><?xml version="1.0" encoding="utf-8"?>
<sst xmlns="http://schemas.openxmlformats.org/spreadsheetml/2006/main" count="583" uniqueCount="282">
  <si>
    <t>Наименование мероприятий</t>
  </si>
  <si>
    <t>Проведение республиканского смотра-конкурса среди муниципальных образований Республики Дагестан на лучшую организацию работы по развитию физической культуры и спорта в муниципальных образованиях Республики Дагестан</t>
  </si>
  <si>
    <t>Итого по разделу I:</t>
  </si>
  <si>
    <t>Обеспечение участия дагестанских спортсменов во всероссийских спортивно-массовых и физкультурно-оздоровительных мероприятиях и международных спортивных мероприятиях по видам спорта среди ветеранов</t>
  </si>
  <si>
    <t>Итого по разделу II:</t>
  </si>
  <si>
    <t>Организация и проведение тренировочных сборов спортивных сборных команд Республики Дагестан к всероссийским и международным спортивным мероприятиям</t>
  </si>
  <si>
    <t>Организация и проведение тренировочных сборов спортивных команд Республики Дагестан к межрегиональным и всероссийским физкультурным мероприятиям</t>
  </si>
  <si>
    <t>Итого по разделу III:</t>
  </si>
  <si>
    <t>IV. Обеспечение спортивным инвентарем, оборудованием и экипировкой:</t>
  </si>
  <si>
    <t>Приобретение спортивного инвентаря, оборудования и экипировки</t>
  </si>
  <si>
    <t>V. Пропаганда физической культуры и спорта как важнейшей составляющей здорового образа жизни:</t>
  </si>
  <si>
    <t>Осуществление информационно-рекламной деятельности, направленной на вовлечение различных групп населения в занятия физической культурой и спортом, изготовление рекламных материалов</t>
  </si>
  <si>
    <t>Всего по подпрограмме:</t>
  </si>
  <si>
    <t>Приобретение спортивной экипировки</t>
  </si>
  <si>
    <t>тренеров и специалистов в области физической культуры и спорта:</t>
  </si>
  <si>
    <t>Выплата стипендий спортсменам основного состава спортивных сборных команд Республики Дагестан по базовым олимпийским, паралимпийским и сурдлимпийским видам спорта и спортсменам – членам сборных команд Республики Дагестан среди молодежи, юниоров и юношей по олимпийским видам спорта</t>
  </si>
  <si>
    <t>Выплаты личным тренерам, тренерам и специалистам спортивных сборных команд Республики Дагестан  за подготовку спортсменов высокого класса по базовым олимпийским, паралимпийским и сурдлимпийским видам спорта</t>
  </si>
  <si>
    <t>Выплата премий спортсменам,  личным тренерам, старшим тренерам и специалистам спортивных сборных команд Республики Дагестан по итогам выступления на всероссийских и международных соревнованиях по базовым олимпийским, паралимпийским и сурдлимпийским видам спорта</t>
  </si>
  <si>
    <t>Оплата расходов по лечению спортивных травм, членам сборных команд Республики Дагестан по базовым олимпийским, паралимпийским и сурдлимпийским видам спорта</t>
  </si>
  <si>
    <t>Оплата работы тренеров, в том числе главных и старших тренеров спортивных сборных команд Республики Дагестан</t>
  </si>
  <si>
    <t>Приобретение спортивного инвентаря и оборудования для учреждений спортивной подготовки Республики Дагестан</t>
  </si>
  <si>
    <t>Повышение квалификации тренеров-преподавателей учреждений спортивной подготовки Республики Дагестан</t>
  </si>
  <si>
    <t>Итого  по разделу V:</t>
  </si>
  <si>
    <t xml:space="preserve">ПОДПРОГРАММА РЕСПУБЛИКИ ДАГЕСТАН «РАЗВИТИЕ ФУТБОЛА В РЕСПУБЛИКЕ ДАГЕСТАН» </t>
  </si>
  <si>
    <t>Приобретение искусственного покрытия для футбольного поля  и проведение сертификации</t>
  </si>
  <si>
    <t>Обеспечение спортивным инвентарем и оборудованием спортивных школ, имеющих отделения футбола</t>
  </si>
  <si>
    <t xml:space="preserve">II. Развитие футбольных и мини-футбольных команд: </t>
  </si>
  <si>
    <t xml:space="preserve">Обеспечение участия футбольной команды «Динамо-Дагестан» в первенстве России по футболу среди команд третьего и второго дивизионов </t>
  </si>
  <si>
    <t xml:space="preserve">Финансирование части  расходов по участию мини-футбольной команды «Каспий» в первенстве России  среди команд высшей лиги    </t>
  </si>
  <si>
    <t xml:space="preserve">Всего по подпрограмме:   </t>
  </si>
  <si>
    <t>ПОДПРОГРАММА РЕСПУБЛИКИ ДАГЕСТАН «ОБЕСПЕЧЕНИЕ УПРАВЛЕНИЯ ФИЗИЧЕСКОЙ КУЛЬТУРОЙ И СПОРТОМ»</t>
  </si>
  <si>
    <t>I. Строительство и реконструкция спортивных сооружений</t>
  </si>
  <si>
    <t>Строительство и реконструкция стадиона «Труд» в г. Махачкале</t>
  </si>
  <si>
    <t>III. Строительство физкультурно-оздоровительных комплексов:</t>
  </si>
  <si>
    <t xml:space="preserve">г. Кизляр: строительство                   ФОК-1 (2 ед.)   </t>
  </si>
  <si>
    <t xml:space="preserve">г. Буйнакск: строительство                   ФОК-2 и ФОК-1  (2 ед.)   </t>
  </si>
  <si>
    <t xml:space="preserve">г. Хасавюрт: строительство </t>
  </si>
  <si>
    <t>VI. Осуществление комплекса мероприятий, направленных на обеспечение эффективного управления развитием отрасли физической культурой и спортом и выполнение всего комплекса мероприятий, достижение запланированных результатов, целевого и эффективного</t>
  </si>
  <si>
    <t xml:space="preserve"> расходования финансовых ресурсов, выделяемых на реализацию государственной программы Республики Дагестан </t>
  </si>
  <si>
    <t>«Развитие физической культуры и спорта в Республике Дагестан на 2015–2020 годы»</t>
  </si>
  <si>
    <t>Расходы на выплаты по оплате труда работников аппарата Министерства по физической культуре и спорту Республики Дагестан</t>
  </si>
  <si>
    <t>Расходы на обеспечение функций аппарата Министерства по физической культуре и спорту Республики Дагестан</t>
  </si>
  <si>
    <t>№ п/п</t>
  </si>
  <si>
    <r>
      <t xml:space="preserve">Итого по разделу </t>
    </r>
    <r>
      <rPr>
        <b/>
        <sz val="12"/>
        <color rgb="FFFF0000"/>
        <rFont val="Times New Roman"/>
        <family val="1"/>
        <charset val="204"/>
      </rPr>
      <t>IХ:</t>
    </r>
  </si>
  <si>
    <t>ВСЕГО:</t>
  </si>
  <si>
    <t>Наименование программы (подпрограммы)</t>
  </si>
  <si>
    <t>Ответственный исполнитель</t>
  </si>
  <si>
    <t>Объем финансирования, предусмотренный в программе на отчетный год</t>
  </si>
  <si>
    <t>Предусмотрено в республиканском бюджете РД на отчетный год</t>
  </si>
  <si>
    <t>Фактически выделено финансовых средств на отчетный период</t>
  </si>
  <si>
    <t>Освоено выделенных финансовых средств, всего</t>
  </si>
  <si>
    <t>Всего</t>
  </si>
  <si>
    <t>в том числе за счет:</t>
  </si>
  <si>
    <t>федерального бюджета</t>
  </si>
  <si>
    <t>республиканского бюджета</t>
  </si>
  <si>
    <t>муниципального бюджета</t>
  </si>
  <si>
    <t>внебюджетных источников</t>
  </si>
  <si>
    <t>Таблица №2</t>
  </si>
  <si>
    <t>(млн. руб.)</t>
  </si>
  <si>
    <t>Министерство по физической культуре и спорту РД</t>
  </si>
  <si>
    <t>I. Обеспечение спортивной экипировкой спортсменов основного и резервного составов и тренеров спортивных сборных команд Республики Дагестан по олимпийским, паралимпийским и сурдлимпийским видам спорта:</t>
  </si>
  <si>
    <t>II.                Материальное стимулирование достижения спортсменами Республики Дагестан высоких спортивных результатов по базовым олимпийским, паралимпийским и сурдлимпийским видам спорта,</t>
  </si>
  <si>
    <t>ПОДПРОГРАММА РЕСПУБЛИКИ ДАГЕСТАН «ПОДГОТОВКА ДАГЕСТАНСКИХ СПОРТСМЕНОВ К XXXI ОЛИМПИЙСКИМ ЛЕТНИМ И XV ПАРАЛИМПИЙСКИМ ЛЕТНИМ ИГРАМ 2016 ГОДА В Г. РИО-ДЕ-ЖАНЕЙРО (БРАЗИЛИЯ), XXIII  СУРДЛИМПИЙСКИМ ЛЕТНИМ ИГРАМ XXIII 2017 ГОДА»</t>
  </si>
  <si>
    <t>III.             Медицинское обеспечение спортсменов, членов спортивных сборных команд Республики Дагестан по базовым олимпийским, паралимпийским и сурдлимпийским видам спорта:</t>
  </si>
  <si>
    <t>IV.             Оплата работы главных и старших тренеров спортивных сборных команд Республики Дагестан по базовым олимпийским видам спорта:</t>
  </si>
  <si>
    <t>V.                Подготовка спортивного резерва для спортивных сборных команд Республики Дагестан по олимпийским, паралимпийским и сурдлимпийским видам спорта:</t>
  </si>
  <si>
    <t>I.                    Укрепление материально-технической базы для занятий футболом, приобретение искусственных покрытий для футбольных и мини-футбольных полей и устройство футбольных и мини-футбольных полей</t>
  </si>
  <si>
    <t>Итого по строительству</t>
  </si>
  <si>
    <t>Таблица №1</t>
  </si>
  <si>
    <t>Краткая информация о ходе реализации мероприятий</t>
  </si>
  <si>
    <t>Предложения по дальнейшей реализации мероприятий</t>
  </si>
  <si>
    <t>Таблица №3</t>
  </si>
  <si>
    <t>Наименование целевого индикатора</t>
  </si>
  <si>
    <t>ед. изм.</t>
  </si>
  <si>
    <t>Значение целевого индикатора</t>
  </si>
  <si>
    <t>Утверждено в целевой программе на текущий год</t>
  </si>
  <si>
    <t>Достигнуто на отчетную дату</t>
  </si>
  <si>
    <t>Отклонение
(+,-)</t>
  </si>
  <si>
    <t>Причины отклонения</t>
  </si>
  <si>
    <t>Единовременная пропускная способность объектов спорта</t>
  </si>
  <si>
    <t>чел.</t>
  </si>
  <si>
    <t>Количество введенных в эксплуатацию футбольных и мини-футбольных полей с искусственным покрытием</t>
  </si>
  <si>
    <t>Результаты выступления футбольных и мини-футбольных команд на всероссийских соревнованиях:</t>
  </si>
  <si>
    <t>Паралимпийских играх</t>
  </si>
  <si>
    <t>шт.</t>
  </si>
  <si>
    <t>Количество завоеванных медалей на первенствах СКФО, России, Европы и мира среди юношей и юниоров по олимпийским, паралимпийским и сурдлимпийским видам спорта, а также неолимпийским видам спорта</t>
  </si>
  <si>
    <t>проц.</t>
  </si>
  <si>
    <t>Количество завоеванных медалей на:</t>
  </si>
  <si>
    <t>Олимпийских играх</t>
  </si>
  <si>
    <t>крытых спортивных сооружений</t>
  </si>
  <si>
    <t>открытых спортивных сооружений</t>
  </si>
  <si>
    <t>Обеспеченность спортивной инфраструктурой на 100 тыс. жителей</t>
  </si>
  <si>
    <t>крытыми спортивными сооружениями</t>
  </si>
  <si>
    <t>открытыми спортивными сооружениями</t>
  </si>
  <si>
    <t>Повышение уровня удовлетворенности жителей Республики Дагестан качеством предоставления государственных услуг в государственных учреждениях физической культуры и спорта Республики Дагестан</t>
  </si>
  <si>
    <t>Средняя заработная плата педагогических работников подведомственных государственных учреждений</t>
  </si>
  <si>
    <t>В ведении Министерства по физической культуре и спорту РД находятся 3 государственных казенных учреждения, обеспечивающих выполнение государственных функций в области физкультуры и спорта: ГКУ РД "Дирекция по проведению и материальному обеспечению спортивных мероприятий", ГКУ РД "Дирекция по строительству и реконструкции объектов спорта, ГКУ РД "Стадион "Труд" г.Махачкала</t>
  </si>
  <si>
    <t>Количество отделений по футболу в спортивных школах республики</t>
  </si>
  <si>
    <t>Обеспечение финансирования в полном объеме</t>
  </si>
  <si>
    <t>Обеспечить участие дагестанских спортсменов по базовым видам спорта на всероссийиских и международных соревнованиях по линии сборных команд Российиской Федерации</t>
  </si>
  <si>
    <t>г. Хасавюрт: строительство ФОК-1</t>
  </si>
  <si>
    <t>Предусмотрено систематическое изготовление тематических буклетов, фотоальбомов, календарей, плакатов, публикация материалов в печатных изданиях, выпуск телевизионных программ</t>
  </si>
  <si>
    <t>Количество высокопроизводительных рабочих мест в организациях, осуществляющих физкультурно-спортивную работу</t>
  </si>
  <si>
    <t xml:space="preserve"> и эффективного запланированных результатов, расходования финансовых ресурсов, выделяемых на реализацию государственной программы Республики Дагестан </t>
  </si>
  <si>
    <t>Ежемесячное денежное содержание получают 8 тренеров, осуществляющие подготовку спортсменов основного состава спортивных сборных команд РД по олимпийским, паралимпийским и сурдлимпийским видам спорта за подготовку спортсменов высокого класса; 41 личных тренеров спортсменов основного состава  спортивных сборных команд РД по олимпийским, паралимпийским и сурдлимпийским видам спорта; 49 личных тренеров  спортсменов спортивных сборных команд Республики Дагестан среди молодежи, юниоров и юношей по олимпийским видам спорта</t>
  </si>
  <si>
    <t>Доля обучающихся и студентов Республики Дагестан, выполнивших нормативы Всероссийского физкультурно-спортивного комплекса "Готов к труду и обороне" (ГТО), в общей численности учащихся и студентов Республики Дагестан, принявших участие в сдаче нормативов Всероссийского физкультурно-спортивного комплекса "Готов к труду и обороне" (ГТО)</t>
  </si>
  <si>
    <t>1.1.</t>
  </si>
  <si>
    <t>Доля граждан Республики Дагестан, выполнивших нормативы Всероссийского физкультурно-спортивного комплекса "Готов к труду и обороне" (ГТО), в общей численности населения Республики Дагестан, принявшего участие в сдаче нормативов Всероссийского физкультурно-спортивного комплекса "Готов к труду и обороне" (ГТО)</t>
  </si>
  <si>
    <t>Доля подведомственных государственных учреждений, реализующих программы спортивной подготовки в соответствии с федеральными стандартами спортивной подготовки, в общем количестве подведомственных государственных учреждений, осуществляющих деятельность в области физической культуры и спорта</t>
  </si>
  <si>
    <t>Доля занимающихся на этапе высшего спортивного мастерства в подведомственных государственных учреждениях, осуществляющих спортивную подготовку, в общем количестве занимающихся на этапе спортивного совершенствования в подведомственных государственных учреждениях, осуществляющих спортивную подготовку</t>
  </si>
  <si>
    <t>I. Подпрограмма "Развитие физической культуры и массового спорта"</t>
  </si>
  <si>
    <t>II. Подпрограмма "Развитие спорта высших достижений"</t>
  </si>
  <si>
    <t>Доля граждан, занимающихся в спортивных учреждениях (процент от общей численности детей и молодежи в возрасте 6-15 лет)</t>
  </si>
  <si>
    <t xml:space="preserve">Количество квалифицированных тренеров и тренеров-преподавателей физкультурно-спортивных организаций, работающих по специальности </t>
  </si>
  <si>
    <t xml:space="preserve">Доля спортсменов-разрядников в общем количестве лиц, занимающихся в системе специализированных детско-юношеских спортивных школ олимпийского резерва и училищ олимпийского резерва  </t>
  </si>
  <si>
    <t>Количество завоеванных медалей на чемпионатах СКФО, России, Европы, мира по олимпийским, паралимпийским и сурдлимпийским видам спорта, а также неолимпийским видам спорта</t>
  </si>
  <si>
    <t>III. Подпрограмма "Подготовка дагестанских спортсменов к XXXI Олимпийским летним и XV Паралимпийским летним играм 2016 года в г. Рио-де-Жанейро (Бразилия), XXIII Сурдлимпийским летним играм 2017 года"</t>
  </si>
  <si>
    <t>Число спортсменов, занимающихся базовыми олимпийскими, паралимпийскими и сурдлимпийскими видами спорта</t>
  </si>
  <si>
    <t>Число дагестанских спортсменов, включенных в основной и резервный составы сборных команд России по олимпийским, паралимпийским и сурдлимпийским видам спорта</t>
  </si>
  <si>
    <t>IV. Подпрограмма "Развитие футбола в Республике Дагестан"</t>
  </si>
  <si>
    <t>Число граждан, регулярно занимающихся футболом</t>
  </si>
  <si>
    <t>Число учащихся спортивных школ, занимающихся в отделениях по футболу</t>
  </si>
  <si>
    <t>Число тренеров-преподавателей, прошедших повышение квалификации</t>
  </si>
  <si>
    <t>футбольная команда "Динамо-Дагестан" - первенство России по футболу среди футбольных команд третьего дивизиона</t>
  </si>
  <si>
    <t>выход футбольной команды "Динамо-Дагестан" на первенство России по футболу среди футбольных команд второго дивизиона</t>
  </si>
  <si>
    <t>мини-футбольная команда "Каспий" - первенство России по мини-футболу среди команд высшей лиги</t>
  </si>
  <si>
    <t>V. Подпрограмма "Развитие инвалидного спорта"</t>
  </si>
  <si>
    <t>Доля лиц с ограниченными возможностями здоровья и инвалидов, систематически занимающихся физической культурой и спортом (процент от общей численности данной категории населения Республики Дагестан)</t>
  </si>
  <si>
    <t>Доля специалистов, прошедших обучение и повышение квалификации по вопросам реабилитации и социальной интеграции инвалидов, среди всех специалистов, занятых в этой сфере</t>
  </si>
  <si>
    <t>Доля инвалидов, положительно оценивающих отношение населения к проблемам инвалидов, в общей численности опрошенных инвалидов</t>
  </si>
  <si>
    <t>VI. Подпрограмма "Обеспечение управления физической культурой и спортом"</t>
  </si>
  <si>
    <t>Доля граждан, систематически занимающихся физической культурой и спортом (процент от общей численности населения Республики Дагестан)</t>
  </si>
  <si>
    <t>Доля учащихся и студентов, систематически занимающихся физической культурой и спортом (процент от общей численности данной категории населения Республики Дагестан)</t>
  </si>
  <si>
    <t>Количество введенных в эксплуатацию спортивных сооружений (крытых и открытых):</t>
  </si>
  <si>
    <t>Обеспеченность населения Республики Дагестан спортивными сооружениями (процент от норматива на 10 тыс. жителей):</t>
  </si>
  <si>
    <t>1.2.</t>
  </si>
  <si>
    <t>-</t>
  </si>
  <si>
    <t>2.1.</t>
  </si>
  <si>
    <t>2.2.</t>
  </si>
  <si>
    <t>2.3.</t>
  </si>
  <si>
    <t>2.4.</t>
  </si>
  <si>
    <t>2.5.</t>
  </si>
  <si>
    <t>2.6.</t>
  </si>
  <si>
    <t>2.7.</t>
  </si>
  <si>
    <t>3.1.</t>
  </si>
  <si>
    <t>3.2.</t>
  </si>
  <si>
    <t>3.3.</t>
  </si>
  <si>
    <t>4.1.</t>
  </si>
  <si>
    <t>4.2.</t>
  </si>
  <si>
    <t>4.3.</t>
  </si>
  <si>
    <t>4.4.</t>
  </si>
  <si>
    <t>4.5.</t>
  </si>
  <si>
    <t>4.6.</t>
  </si>
  <si>
    <t>5.1.</t>
  </si>
  <si>
    <t>5.2.</t>
  </si>
  <si>
    <t>5.3.</t>
  </si>
  <si>
    <t>В бюджете на текущий год финансирование Программы не предусмотрено</t>
  </si>
  <si>
    <t>6.1.</t>
  </si>
  <si>
    <t>6.2.</t>
  </si>
  <si>
    <t>6.3.</t>
  </si>
  <si>
    <t>6.4.</t>
  </si>
  <si>
    <t>6.5.</t>
  </si>
  <si>
    <t>6.6.</t>
  </si>
  <si>
    <t>6.7.</t>
  </si>
  <si>
    <t>6.8.</t>
  </si>
  <si>
    <t>6.9.</t>
  </si>
  <si>
    <t xml:space="preserve">ед. </t>
  </si>
  <si>
    <t>ед.</t>
  </si>
  <si>
    <t>место</t>
  </si>
  <si>
    <t>Отсуствие финансирования</t>
  </si>
  <si>
    <t>+79568</t>
  </si>
  <si>
    <t>руб.</t>
  </si>
  <si>
    <t>Организация и проведение республиканских спортивно-массовых и физкультурно-оздоровительных мероприятий, реализация мероприятий Всероссийского физкультурно-спортивного комплекса «Готов к труду и обороне» (ГТО</t>
  </si>
  <si>
    <t>Подпрограмма «Развитие физической культуры и массового спорта»</t>
  </si>
  <si>
    <t>I. Организация и проведение физкультурных мероприятий:</t>
  </si>
  <si>
    <t>II. Обеспечение участия спортсменов Республики Дагестан в межрегиональных, всероссийских и международных физкультурных мероприятиях, организация и проведение тренировочных сборов</t>
  </si>
  <si>
    <t xml:space="preserve">III. Обеспечение деятельности подведомственных государственных учреждений, осуществляющих подготовку спортивного резерва для спортивных сборных команд Республики Дагестан </t>
  </si>
  <si>
    <t>Предоставление субсидий подведомственным государственным бюджетным учреждениям дополнительного образования, осуществляющим подготовку спортивного резерва для спортивных сборных команд Республики Дагестан по различным видам спорта, в целях обеспечения выполнения государственного задания на оказание государственных услуг (выполнение работ)</t>
  </si>
  <si>
    <t>Материально-техническое обеспечение подведомственных государственных бюджетных учреждений дополнительного образования, осуществляющих подготовку спортивного резерва для спортивных сборных команд Республики Дагестан по различным видам спорта</t>
  </si>
  <si>
    <t>VI. Обеспечение деятельности государственных учреждений Республики Дагестан, реализующих государственные функции в области физической культуры и спорта</t>
  </si>
  <si>
    <t>9.</t>
  </si>
  <si>
    <t>Обеспечение выполнения подведомственными государственными учреждениями Республики Дагестан государственных функций в области физической культуры и спорта</t>
  </si>
  <si>
    <t>10.</t>
  </si>
  <si>
    <t>Материально-техническое обеспечение подведомственных государственных учреждений Республики Дагестан, реализующих государственные функции в области физической культуры и спорта</t>
  </si>
  <si>
    <t>Подпрограмма "Развитие спорта высших достижений"</t>
  </si>
  <si>
    <t>I. Организация и проведение спортивных мероприятий</t>
  </si>
  <si>
    <t>Организация и проведение межмуниципальных и республиканских спортивных мероприятий и участие в организации и проведении всероссийских и международных спортивных мероприятий, проводимых на территории Республики Дагестан</t>
  </si>
  <si>
    <t xml:space="preserve">II. Обеспечение участия спортсменов Республики Дагестан в межрегиональных, всероссийских и международных спортивных мероприятиях, организация и проведение тренировочных сборов </t>
  </si>
  <si>
    <t>Обеспечение участия дагестанских спортсменов в межрегиональных, всероссийских и международных спортивных мероприятиях</t>
  </si>
  <si>
    <t>III. Обеспечение деятельности подведомственных государственных учреждений, осуществляющих подготовку спортивного резерва для спортивных сборных команд Российской. Федерации</t>
  </si>
  <si>
    <t>Предоставление субсидий подведомственным государственным бюджетным учреждениям дополнительного образования и государственным бюджетным учреждениям, осуществляющим спортивную подготовку спортсменов основного и резервного составов спортивных сборных команд Российской Федерации по олимпийским, паралимпийским и сурдлимпийским видам спорта, в целях обеспечения выполнения государственного задания на оказание государственных услуг (выполнение работ)</t>
  </si>
  <si>
    <t>Материально-техническое обеспечение подведомственных государственных бюджетных учреждений дополнительного образования и государственных бюджетных учреждений, осуществляющих спортивную подготовку спортсменов основного и резервного составов спортивных сборных команд Российской Федерации по олимпийским, паралимпийским и сурдлимпийским видам спорта</t>
  </si>
  <si>
    <t>IV. Обеспечение деятельности подведомственных государственных бюджетных учреждений среднего профессионального образования, осуществляющих спортивную подготовку спортсменов основного и резервного составов спортивных сборных команд Республики Дагестан и Российской Федерации по олимпийским видам спорта</t>
  </si>
  <si>
    <t>Предоставление субсидий подведомственным государственным бюджетным учреждениям среднего профессионального образования, реализующим образовательные программы среднего профессионального образования по подготовке специалистов в сфере физической культуры и спорта и осуществляющим спортивную подготовку спортсменов основного и резервного составов спортивных сборных команд Республики Дагестан и Российской Федерации по олимпийским видам спорта, в целях обеспечения выполнения государственного задания на оказание государственных услуг (выполнение работ)</t>
  </si>
  <si>
    <t>Выплата стипендий обучающимся в подведомственных государственных бюджетных учреждениях среднего профессионального образования, реализующих образовательные программы среднего профессионального образования по подготовке специалистов в сфере физической культуры и спорта</t>
  </si>
  <si>
    <t>Материально-техническое обеспечение подведомственных государственных бюджетных учреждений среднего профессионального образования, реализующих образовательные программы среднего профессионального образования по подготовке специалистов в сфере физической культуры и спорта и осуществляющих спортивную подготовку спортсменов основного и резервного составов спортивных сборных команд Республики Дагестан и Российской Федерации по олимпийским видам спорта</t>
  </si>
  <si>
    <t>нет финансового обеспечения</t>
  </si>
  <si>
    <t>В Законе Республики Дагестан от 28 декабря 2015 года № 121 "О республиканском бюджете Республики Дагестан на 2016 год" финансовые средства не предусмотрены .</t>
  </si>
  <si>
    <t>Выполняется работа по своевременной  ежемесячной выплате заработной плате.</t>
  </si>
  <si>
    <t>Отсуствие финансирования по майским Указам Президента РФ от 7 мая 2012г</t>
  </si>
  <si>
    <t>Выплата премий руководителям, специалистам и работникам спортивных учреждений и спортивных баз, старшим тренерам, врачам и массажистам спортивных сборных команд Республики Дагестан  по итогам выступлений спортсменов на Олимпийских, Паралимпийских и Сурдлимпийских играх</t>
  </si>
  <si>
    <t>Выплата премий спортсменам и личным тренерам  по итогам выступлений на Паралимпийских играх</t>
  </si>
  <si>
    <t>Выплата премий спортсменам и личным тренерам  по итогам выступлений на Олимпийских играх</t>
  </si>
  <si>
    <t>3.</t>
  </si>
  <si>
    <t>4.</t>
  </si>
  <si>
    <t>5.</t>
  </si>
  <si>
    <t xml:space="preserve">6. </t>
  </si>
  <si>
    <t>Итого по разделу VI:</t>
  </si>
  <si>
    <t>11.</t>
  </si>
  <si>
    <t>Итого по разделу III</t>
  </si>
  <si>
    <t>Итого по разделу IV</t>
  </si>
  <si>
    <r>
      <t xml:space="preserve">Предоставление субсидий подведомственным государственным бюджетным учреждениям дополнительного образования, осуществляющим подготовку спортивного резерва для спортивных сборных команд Республики Дагестан по различным видам спорта, в целях обеспечения выполнения государственного задания на оказание государственных услуг (выполнение работ) </t>
    </r>
    <r>
      <rPr>
        <b/>
        <sz val="12"/>
        <color theme="1"/>
        <rFont val="Times New Roman"/>
        <family val="1"/>
        <charset val="204"/>
      </rPr>
      <t>ДЮСШ</t>
    </r>
  </si>
  <si>
    <r>
      <t>Обеспечение выполнения подведомственными государственными учреждениями Республики Дагестан государственных функций в области физической культуры и спорта</t>
    </r>
    <r>
      <rPr>
        <b/>
        <sz val="12"/>
        <color theme="1"/>
        <rFont val="Times New Roman"/>
        <family val="1"/>
        <charset val="204"/>
      </rPr>
      <t xml:space="preserve"> Казенки</t>
    </r>
  </si>
  <si>
    <r>
      <t>Проведение республиканского смотра-конкурса среди муниципальных образований Республики Дагестан на лучшую организацию работы по развитию физической культуры и спорта в муниципальных образованиях Республики Дагестан</t>
    </r>
    <r>
      <rPr>
        <b/>
        <sz val="12"/>
        <color theme="1"/>
        <rFont val="Times New Roman"/>
        <family val="1"/>
        <charset val="204"/>
      </rPr>
      <t xml:space="preserve"> </t>
    </r>
  </si>
  <si>
    <t>II. Строительство физкультурно-оздоровительных комплексов:</t>
  </si>
  <si>
    <t xml:space="preserve">III: Осуществление комплекса мероприятий, направленных на обеспечение эффективного управления развитием отрасли физической культурой и спортом и выполнение всего комплекса мероприятий, достижение целевого </t>
  </si>
  <si>
    <t xml:space="preserve">Обеспечение участия дагестанских спортсменов во всероссийских спортивно-массовых и физкультурно-оздоровительных мероприятиях и международных спортивных мероприятиях по видам спорта </t>
  </si>
  <si>
    <t>Организация и проведение межмуниципальных и республиканских спортивных мероприятий и участие в организации и проведении всероссийских и международных спортивных мероприятий, проводимых на территории Республики Дагестан (МНТ)</t>
  </si>
  <si>
    <t>Организация и проведение республиканских спортивно-массовых и физкультурно-оздоровительных мероприятий, реализация мероприятий Всероссийского физкультурно-спортивного комплекса «Готов к труду и обороне» (ГТО)</t>
  </si>
  <si>
    <t>Казачьи общества</t>
  </si>
  <si>
    <r>
      <t xml:space="preserve">Организация и проведение тренировочных сборов спортивных сборных команд Республики Дагестан к всероссийским и международным спортивным мероприятиям </t>
    </r>
    <r>
      <rPr>
        <b/>
        <sz val="12"/>
        <color theme="1"/>
        <rFont val="Times New Roman"/>
        <family val="1"/>
        <charset val="204"/>
      </rPr>
      <t>календарь высший спорт</t>
    </r>
  </si>
  <si>
    <r>
      <t xml:space="preserve">Организация и проведение тренировочных сборов спортивных команд Республики Дагестан к межрегиональным и всероссийским физкультурным мероприятиям </t>
    </r>
    <r>
      <rPr>
        <b/>
        <sz val="12"/>
        <color theme="1"/>
        <rFont val="Times New Roman"/>
        <family val="1"/>
        <charset val="204"/>
      </rPr>
      <t>календарь массовый спорт</t>
    </r>
  </si>
  <si>
    <r>
      <t xml:space="preserve">Материально-техническое обеспечение подведомственных государственных бюджетных учреждений дополнительного образования и государственных бюджетных учреждений, осуществляющих спортивную подготовку спортсменов основного и резервного составов спортивных сборных команд Российской Федерации по олимпийским, паралимпийским и сурдлимпийским видам спорта </t>
    </r>
    <r>
      <rPr>
        <b/>
        <sz val="12"/>
        <color theme="1"/>
        <rFont val="Times New Roman"/>
        <family val="1"/>
        <charset val="204"/>
      </rPr>
      <t>СДЮШОР 612</t>
    </r>
  </si>
  <si>
    <r>
      <t>Предоставление субсидий подведомственным государственным бюджетным учреждениям дополнительного образования и государственным бюджетным учреждениям, осуществляющим спортивную подготовку спортсменов основного и резервного составов спортивных сборных команд Российской Федерации по олимпийским, паралимпийским и сурдлимпийским видам спорта, в целях обеспечения выполнения государственного задания на оказание государственных услуг (выполнение работ)</t>
    </r>
    <r>
      <rPr>
        <b/>
        <sz val="12"/>
        <color theme="1"/>
        <rFont val="Times New Roman"/>
        <family val="1"/>
        <charset val="204"/>
      </rPr>
      <t xml:space="preserve"> СДЮШОР 611</t>
    </r>
  </si>
  <si>
    <t>1 мм</t>
  </si>
  <si>
    <t>всего</t>
  </si>
  <si>
    <t>разница</t>
  </si>
  <si>
    <t>ош</t>
  </si>
  <si>
    <t>кал выс</t>
  </si>
  <si>
    <t>инвенстиц программа</t>
  </si>
  <si>
    <t xml:space="preserve">Фок г.Кизляр </t>
  </si>
  <si>
    <t xml:space="preserve">стадион Труд </t>
  </si>
  <si>
    <t>В соответствии с утвержденным планом-графиком размещения заказов на 1 июля 2016 года приобретен весь  спортивный инвентарь, оборудование и  экипировка.</t>
  </si>
  <si>
    <t>Соглашение о предоставлении субсидий из федерального бюджета бюджетам субъектов Российской Федерации на софинансирование государственных программ субъектов Российской Федерации, направленных на цели развития физической культуры и спорта</t>
  </si>
  <si>
    <t>Оплата работы тренеров, в том числе главных и старших тренеров спортивных сборных команд Республики Дагестан 226</t>
  </si>
  <si>
    <t>Повышение квалификации тренеров-преподавателей учреждений спортивной подготовки Республики Дагестан 226</t>
  </si>
  <si>
    <t>Оплата расходов по лечению спортивных травм, членам сборных команд Республики Дагестан по базовым олимпийским, паралимпийским и сурдлимпийским видам спорта 226/244</t>
  </si>
  <si>
    <t xml:space="preserve">Проведено 28 тренировочных мероприятий с общим  количеством участников 916 чел. </t>
  </si>
  <si>
    <t>Сведения о выделении и освоении финансовых средств на выполнение мероприятий государственной программы Республики Дагестан "Развитие физической культуры и спорта в Республике Дагестан на 2015-2020 годы"по состоянию на 1 января  2017г.</t>
  </si>
  <si>
    <t>отдел спорта</t>
  </si>
  <si>
    <t>По состоянию на 31 декабря 2016 года согласно единого календарного плана Минспорта РД дагестанские спортсмены приняли участие в 45 межрегиональных, 263 всероссийских (в том числе 76 УТС) и 52 международных спортивных мероприятиях с общим количеством участников 7235 человек</t>
  </si>
  <si>
    <t>отдел спорта+ОФК</t>
  </si>
  <si>
    <t>ОФК</t>
  </si>
  <si>
    <t>По состоянию на 31 декабря 2016 года было проведено 10 республиканских спортивно-массовых и физкультурно-оздоровительных мероприятий с охватом 8277 спортсменов</t>
  </si>
  <si>
    <t xml:space="preserve">Достигнуто на 31.02.2016г. </t>
  </si>
  <si>
    <r>
      <t xml:space="preserve">В ведении Министерства по физической культуре и спорту РД находятся 16 государственных бюджетных учреждений, осуществляющих спортивную подготовку для спортивных сборных команд Российской Федерации по олимпийским, паралимпийским и сурдлимпийским видам спорта, из них 12  специализированных детско-юношеских спортивных школ олимпийского резерва, с общим числом учащихся </t>
    </r>
    <r>
      <rPr>
        <sz val="12"/>
        <color rgb="FFFF0000"/>
        <rFont val="Times New Roman"/>
        <family val="1"/>
        <charset val="204"/>
      </rPr>
      <t>13020</t>
    </r>
    <r>
      <rPr>
        <sz val="12"/>
        <color theme="1"/>
        <rFont val="Times New Roman"/>
        <family val="1"/>
        <charset val="204"/>
      </rPr>
      <t xml:space="preserve"> чел., Региональный центр спортивной подготовки в г.Махачкале, Учебно- спортивная база имени А.Алиева в г.Избербаше, Дворец спорта имени А.Алиева в г.Каспийске и Дворец спорта в с. Леваши. </t>
    </r>
  </si>
  <si>
    <t>В ведении Министерства по физической культуре и спорту РД находятся 2 государственных бюджетных профессиональных образовательных учреждения - училищ олимпийского резерва, с общим числом обучающихся 300 чел.:  по вольной борьбе в г.Хасавюрте и по футболу в г.Каспийске .</t>
  </si>
  <si>
    <t>В 2016 году проведены курсы повышения квалификации для 72 тренеров-преподавателей по олимпийских видам спорта</t>
  </si>
  <si>
    <t>В соответствии с утвержденным планом- графиком размещения заказов на 31 декабря 2016 года приобретен весь  спортивный инвентарь, оборудование и  экипировка.</t>
  </si>
  <si>
    <t>По состоянию на 31 декабря 2016 года в республике было проведено 132 республиканских спортивных мероприятий с охватом 17236 спортсменов, в том числе 2 чемпионата и первенства СКФО по вольной борьбе и кикбоксингу</t>
  </si>
  <si>
    <t>Необходимо продолжение финансирования</t>
  </si>
  <si>
    <t>Субсидии предоставлены в полном объеме. Показатели выполнения государственных заданий достигнуты.</t>
  </si>
  <si>
    <t>Обеспечить финансирование учреждений по нормативно-подушевной системе</t>
  </si>
  <si>
    <t>На 31 декабря  2016 года начислена стипендия 300 обучающимся:  в ГБ ПОУ РД  "Училище олимпийского резерва по футболу "Дагестан" г.Каспийск - 100 студентам и  в ГБ ПОУ РД "Училище олимпийского резерва" г.Хасавюрт - 200 студентам.</t>
  </si>
  <si>
    <t>В соответствии с утвержденным планом- графиком размещения заказов на 31 декабря 2016 года приобретен весь спортивный инвентарь, оборудование и  экипировка.</t>
  </si>
  <si>
    <t>Достигнуты запланированные целевые значения</t>
  </si>
  <si>
    <t xml:space="preserve">Данный показатель достигнут в связи с качекственной подготовкой в образовательных учреждениях </t>
  </si>
  <si>
    <t>Целевые индикаторы и показатели государственной  программы Республики Дагестан "Развитие физической культуры и спорта в Республике Дагестан на 2015-2020 годы"по состоянию на 1 января 2017 г.</t>
  </si>
  <si>
    <t>Информация о ходе мероприятий  государственной  программы Республики Дагестан "Развитие физической культуры и спорта в Республике Дагестан на 2015-2020 годы"по состоянию на 1 января 2017 г.</t>
  </si>
  <si>
    <t>В соответствии с утвержденным планом- графиком размещения заказов на 2016 год приобретены тмц и оказаны все услуги.</t>
  </si>
  <si>
    <t xml:space="preserve">На строительство физкультурно-оздоровительного комплекса в  г. Кизляр предусмотрено 56230,0 тыс. рублей, в том числе: 50000,0 тыс. рублей из федерального бюджета и 6230,0 тыс. рублей из республиканского бюджета.  </t>
  </si>
  <si>
    <t xml:space="preserve">В Законе Республики Дагестан от 28 декабря 2015 года № 121 "О республиканском бюджете Республики Дагестан на 2016 год" предусмотрены средства в размере 35 180,0 тыс. рублей на завершение строительства и реконструкции стадиона "Труд".
</t>
  </si>
  <si>
    <t>В соответствии с утвержденным планом- графиком размещения заказов на   2016 год  запланировано приобретение мини футбольного поля для УОР по футболу г.Каспийск.</t>
  </si>
  <si>
    <t>В соответствии с утвержденным планом- графиком размещения заказов на  2016 год приобретен весь  спортивный инвентарь, оборудование и  экипировка.</t>
  </si>
  <si>
    <t>3 главным и 12 старшим тренерам осуществляющих подготовку основного состава спортивных сборных команд Республики Дагестан выплачена заработная плата</t>
  </si>
  <si>
    <t>В  течении 2016 года расходы по лечению спортивных травм  произведены спортсменам сборной России  по вольной борьбе Махову Б.В, и Гадисову А.М.</t>
  </si>
  <si>
    <t xml:space="preserve">Календарный план освоен  полностью </t>
  </si>
  <si>
    <t xml:space="preserve">Данный показатель недостигнут в связи с тем что Олимпийский год - все усилия были для достижений высоких рекзультатов на взрослых соревнованиях. </t>
  </si>
  <si>
    <t>В связи с тем что сборная команда Республики Дагестан в полном составе снялась с официальных отборов к Олимпийским играм по вольной борьбе (Чемпионат России г.Якутск)</t>
  </si>
  <si>
    <t>Обеспечить реализацию календарного плана спортивных мероприятий и финансирование в полном объеме (с учетом роста цен на продукты и проживание)</t>
  </si>
  <si>
    <t xml:space="preserve">По итогам выступления дагестанских спортсменов в 2016 году в список стипендиатов включено 155 спортсмен по по базовым олимпийским, паралимпийским и сурдлимпийским видам спорта в том числе: по спортивной борьбе 57 чел, греко-римской борьбе 6 чел., боксу - 15 чел, тхэквондо 10 чел., дзюдо - 9 чел., регби - 16 чел., спорту глухих - 18 чел., спорту ПОДа - 12 чел., спорту слепых - 17 чел. </t>
  </si>
  <si>
    <t xml:space="preserve">Премии по итогам выступлений на всероссийиских и международных соревнованиях в первом полугодии получили 172 спортсменов и 125 тренеров по олимпийским видам спорта </t>
  </si>
  <si>
    <t>По итогам смотра-конкурса среди муниципальных образований РД места распределились следующим образом: в высокогорной зоне (Ботлихский район -1 место, Тляратинский район - 2 место, Шамильский район - 3 место); горной зоне (Левашинский район - 1 место, Гунибский район - 2 место,Гумбетовский и Гергебильский районы - 3 место); предгорной зоне (Сергокалинский район - 1 место, Буйнакский район - 2 место, С.Стальский район - 3 место); равнинной зоне (Хасавюртовский район - 1 место, Магарамкентский район - 2 место и Бабаюртовский район - 3 место); зоне городов (1 места так же поделили два города Махачкала и Хасавюрт, г.Каспийск - 2 место и г.Кизилюрт - 3 место)</t>
  </si>
  <si>
    <t>Данный показатель не достигнуть в связи с недопуском сборной команды России на XV Паралимпийские игры в Рио-де-Жанейро. Данная медаль завоевана на всероссийских соревнованиях, приравненых к Паралимпийским играм</t>
  </si>
  <si>
    <t>Нет финансового обеспечения</t>
  </si>
  <si>
    <t>Проведен  сбор по фестивалю культуры и спорта народов кавказа по подготовке, в котором приняло участие 75 спортсменов</t>
  </si>
  <si>
    <t>В соответствии с утвержденным планом- графиком размещения заказов на  2016 год  приобретен весь  спортивный инвентарь, оборудование.</t>
  </si>
  <si>
    <t xml:space="preserve">В связи с обеспечением доступа к открытым и закрытым сооружениям в МО и ГО, а также популяризацией и пропогандой физизической культуры и спорта в РД, </t>
  </si>
  <si>
    <t xml:space="preserve">федеральные </t>
  </si>
  <si>
    <t>гранты</t>
  </si>
  <si>
    <t>Данный показатель достигнут в связи с дополнениями результатов выступления по виду спорта гремплинг</t>
  </si>
  <si>
    <t>Дополнением числа членов сборной команды спортсменами паралимпийцами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</si>
</sst>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0.0"/>
    <numFmt numFmtId="166" formatCode="#,##0.000"/>
    <numFmt numFmtId="167" formatCode="0.000"/>
  </numFmts>
  <fonts count="34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rgb="FF1D1B1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rgb="FFFF0000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theme="5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b/>
      <sz val="10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u/>
      <sz val="10"/>
      <color theme="1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u/>
      <sz val="12"/>
      <color theme="1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u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0" fillId="0" borderId="0" applyNumberFormat="0" applyFill="0" applyBorder="0" applyAlignment="0" applyProtection="0">
      <alignment vertical="top"/>
      <protection locked="0"/>
    </xf>
  </cellStyleXfs>
  <cellXfs count="237">
    <xf numFmtId="0" fontId="0" fillId="0" borderId="0" xfId="0"/>
    <xf numFmtId="0" fontId="0" fillId="0" borderId="0" xfId="0" applyAlignment="1">
      <alignment wrapText="1"/>
    </xf>
    <xf numFmtId="0" fontId="6" fillId="0" borderId="0" xfId="0" applyFont="1" applyAlignment="1">
      <alignment wrapText="1"/>
    </xf>
    <xf numFmtId="164" fontId="6" fillId="0" borderId="0" xfId="0" applyNumberFormat="1" applyFont="1" applyAlignment="1">
      <alignment horizontal="right" wrapText="1"/>
    </xf>
    <xf numFmtId="0" fontId="6" fillId="0" borderId="0" xfId="0" applyFont="1" applyAlignment="1">
      <alignment horizontal="right" vertical="top" wrapText="1"/>
    </xf>
    <xf numFmtId="164" fontId="2" fillId="3" borderId="1" xfId="0" applyNumberFormat="1" applyFont="1" applyFill="1" applyBorder="1" applyAlignment="1">
      <alignment horizontal="center" wrapText="1"/>
    </xf>
    <xf numFmtId="164" fontId="1" fillId="3" borderId="1" xfId="0" applyNumberFormat="1" applyFont="1" applyFill="1" applyBorder="1" applyAlignment="1">
      <alignment horizontal="center" wrapText="1"/>
    </xf>
    <xf numFmtId="0" fontId="1" fillId="3" borderId="1" xfId="0" applyFont="1" applyFill="1" applyBorder="1" applyAlignment="1">
      <alignment vertical="center" wrapText="1"/>
    </xf>
    <xf numFmtId="164" fontId="4" fillId="3" borderId="1" xfId="0" applyNumberFormat="1" applyFont="1" applyFill="1" applyBorder="1" applyAlignment="1">
      <alignment horizontal="center" wrapText="1"/>
    </xf>
    <xf numFmtId="164" fontId="1" fillId="3" borderId="7" xfId="0" applyNumberFormat="1" applyFont="1" applyFill="1" applyBorder="1" applyAlignment="1">
      <alignment horizontal="center" wrapText="1"/>
    </xf>
    <xf numFmtId="0" fontId="0" fillId="3" borderId="6" xfId="0" applyFill="1" applyBorder="1" applyAlignment="1">
      <alignment horizontal="right" vertical="top" wrapText="1"/>
    </xf>
    <xf numFmtId="0" fontId="0" fillId="0" borderId="0" xfId="0" applyFill="1" applyAlignment="1">
      <alignment wrapText="1"/>
    </xf>
    <xf numFmtId="0" fontId="6" fillId="0" borderId="0" xfId="0" applyFont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0" fillId="3" borderId="0" xfId="0" applyFill="1" applyAlignment="1">
      <alignment wrapText="1"/>
    </xf>
    <xf numFmtId="0" fontId="9" fillId="3" borderId="7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vertical="center" wrapText="1"/>
    </xf>
    <xf numFmtId="0" fontId="9" fillId="3" borderId="4" xfId="0" applyFont="1" applyFill="1" applyBorder="1" applyAlignment="1">
      <alignment horizontal="left" vertical="center" wrapText="1"/>
    </xf>
    <xf numFmtId="0" fontId="2" fillId="3" borderId="6" xfId="0" applyFont="1" applyFill="1" applyBorder="1" applyAlignment="1">
      <alignment horizontal="right" vertical="top" wrapText="1"/>
    </xf>
    <xf numFmtId="0" fontId="2" fillId="3" borderId="1" xfId="0" applyFont="1" applyFill="1" applyBorder="1" applyAlignment="1">
      <alignment vertical="center" wrapText="1"/>
    </xf>
    <xf numFmtId="164" fontId="2" fillId="3" borderId="7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164" fontId="1" fillId="3" borderId="7" xfId="0" applyNumberFormat="1" applyFon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wrapText="1"/>
    </xf>
    <xf numFmtId="164" fontId="2" fillId="3" borderId="10" xfId="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wrapText="1"/>
    </xf>
    <xf numFmtId="0" fontId="0" fillId="0" borderId="0" xfId="0" applyAlignment="1">
      <alignment vertical="center" wrapText="1"/>
    </xf>
    <xf numFmtId="0" fontId="20" fillId="0" borderId="0" xfId="1" applyAlignment="1" applyProtection="1"/>
    <xf numFmtId="0" fontId="2" fillId="3" borderId="6" xfId="0" applyFont="1" applyFill="1" applyBorder="1" applyAlignment="1">
      <alignment horizontal="center" vertical="center" wrapText="1"/>
    </xf>
    <xf numFmtId="0" fontId="21" fillId="3" borderId="6" xfId="0" applyFont="1" applyFill="1" applyBorder="1" applyAlignment="1">
      <alignment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right" vertical="top" wrapText="1"/>
    </xf>
    <xf numFmtId="0" fontId="22" fillId="3" borderId="1" xfId="0" applyFont="1" applyFill="1" applyBorder="1" applyAlignment="1" applyProtection="1">
      <alignment horizontal="center" vertical="center" wrapText="1"/>
      <protection locked="0"/>
    </xf>
    <xf numFmtId="1" fontId="2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8" fillId="3" borderId="0" xfId="0" applyFont="1" applyFill="1" applyAlignment="1">
      <alignment wrapText="1"/>
    </xf>
    <xf numFmtId="0" fontId="21" fillId="3" borderId="6" xfId="0" applyFont="1" applyFill="1" applyBorder="1" applyAlignment="1">
      <alignment horizontal="right" vertical="top" wrapText="1"/>
    </xf>
    <xf numFmtId="0" fontId="23" fillId="3" borderId="1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vertical="center" wrapText="1"/>
    </xf>
    <xf numFmtId="49" fontId="14" fillId="3" borderId="1" xfId="0" applyNumberFormat="1" applyFont="1" applyFill="1" applyBorder="1" applyAlignment="1">
      <alignment horizontal="center" vertical="center" wrapText="1"/>
    </xf>
    <xf numFmtId="0" fontId="17" fillId="3" borderId="0" xfId="0" applyFont="1" applyFill="1" applyAlignment="1">
      <alignment wrapText="1"/>
    </xf>
    <xf numFmtId="0" fontId="0" fillId="3" borderId="0" xfId="0" applyFill="1" applyAlignment="1">
      <alignment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wrapText="1"/>
    </xf>
    <xf numFmtId="0" fontId="0" fillId="3" borderId="1" xfId="0" applyFill="1" applyBorder="1" applyAlignment="1">
      <alignment wrapText="1"/>
    </xf>
    <xf numFmtId="0" fontId="0" fillId="3" borderId="7" xfId="0" applyFill="1" applyBorder="1" applyAlignment="1">
      <alignment wrapText="1"/>
    </xf>
    <xf numFmtId="0" fontId="1" fillId="3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center" wrapText="1"/>
    </xf>
    <xf numFmtId="166" fontId="0" fillId="0" borderId="0" xfId="0" applyNumberFormat="1" applyAlignment="1">
      <alignment wrapText="1"/>
    </xf>
    <xf numFmtId="167" fontId="0" fillId="0" borderId="0" xfId="0" applyNumberFormat="1" applyAlignment="1">
      <alignment wrapText="1"/>
    </xf>
    <xf numFmtId="165" fontId="0" fillId="0" borderId="0" xfId="0" applyNumberFormat="1" applyAlignment="1">
      <alignment wrapText="1"/>
    </xf>
    <xf numFmtId="164" fontId="0" fillId="0" borderId="0" xfId="0" applyNumberFormat="1" applyAlignment="1">
      <alignment wrapText="1"/>
    </xf>
    <xf numFmtId="165" fontId="6" fillId="0" borderId="0" xfId="0" applyNumberFormat="1" applyFont="1" applyAlignment="1">
      <alignment wrapText="1"/>
    </xf>
    <xf numFmtId="0" fontId="29" fillId="0" borderId="0" xfId="0" applyFont="1" applyAlignment="1">
      <alignment wrapText="1"/>
    </xf>
    <xf numFmtId="165" fontId="29" fillId="0" borderId="0" xfId="0" applyNumberFormat="1" applyFont="1" applyAlignment="1">
      <alignment wrapText="1"/>
    </xf>
    <xf numFmtId="164" fontId="6" fillId="0" borderId="0" xfId="0" applyNumberFormat="1" applyFont="1" applyAlignment="1">
      <alignment wrapText="1"/>
    </xf>
    <xf numFmtId="0" fontId="26" fillId="3" borderId="0" xfId="0" applyFont="1" applyFill="1" applyAlignment="1">
      <alignment vertical="center" wrapText="1"/>
    </xf>
    <xf numFmtId="0" fontId="2" fillId="3" borderId="0" xfId="0" applyFont="1" applyFill="1" applyAlignment="1">
      <alignment horizontal="right" vertical="top" wrapText="1"/>
    </xf>
    <xf numFmtId="0" fontId="2" fillId="3" borderId="0" xfId="0" applyFont="1" applyFill="1" applyAlignment="1">
      <alignment wrapText="1"/>
    </xf>
    <xf numFmtId="0" fontId="2" fillId="3" borderId="0" xfId="0" applyFont="1" applyFill="1" applyAlignment="1">
      <alignment horizontal="center" vertical="center" wrapText="1"/>
    </xf>
    <xf numFmtId="0" fontId="0" fillId="3" borderId="0" xfId="0" applyNumberFormat="1" applyFill="1" applyAlignment="1">
      <alignment wrapText="1"/>
    </xf>
    <xf numFmtId="164" fontId="18" fillId="3" borderId="7" xfId="0" applyNumberFormat="1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5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wrapText="1"/>
    </xf>
    <xf numFmtId="0" fontId="31" fillId="3" borderId="0" xfId="0" applyFont="1" applyFill="1" applyAlignment="1">
      <alignment wrapText="1"/>
    </xf>
    <xf numFmtId="164" fontId="2" fillId="3" borderId="0" xfId="0" applyNumberFormat="1" applyFont="1" applyFill="1" applyAlignment="1">
      <alignment horizontal="right" wrapText="1"/>
    </xf>
    <xf numFmtId="165" fontId="2" fillId="3" borderId="0" xfId="0" applyNumberFormat="1" applyFont="1" applyFill="1" applyAlignment="1">
      <alignment wrapText="1"/>
    </xf>
    <xf numFmtId="0" fontId="32" fillId="3" borderId="0" xfId="0" applyFont="1" applyFill="1" applyAlignment="1">
      <alignment wrapText="1"/>
    </xf>
    <xf numFmtId="165" fontId="6" fillId="3" borderId="0" xfId="0" applyNumberFormat="1" applyFont="1" applyFill="1" applyAlignment="1">
      <alignment wrapText="1"/>
    </xf>
    <xf numFmtId="0" fontId="29" fillId="3" borderId="0" xfId="0" applyFont="1" applyFill="1" applyAlignment="1">
      <alignment wrapText="1"/>
    </xf>
    <xf numFmtId="0" fontId="30" fillId="3" borderId="0" xfId="0" applyFont="1" applyFill="1" applyAlignment="1">
      <alignment wrapText="1"/>
    </xf>
    <xf numFmtId="0" fontId="33" fillId="3" borderId="0" xfId="0" applyFont="1" applyFill="1" applyAlignment="1">
      <alignment wrapText="1"/>
    </xf>
    <xf numFmtId="1" fontId="33" fillId="3" borderId="0" xfId="0" applyNumberFormat="1" applyFont="1" applyFill="1" applyAlignment="1">
      <alignment horizontal="right" wrapText="1"/>
    </xf>
    <xf numFmtId="164" fontId="33" fillId="3" borderId="0" xfId="0" applyNumberFormat="1" applyFont="1" applyFill="1" applyAlignment="1">
      <alignment horizontal="right" wrapText="1"/>
    </xf>
    <xf numFmtId="164" fontId="6" fillId="3" borderId="0" xfId="0" applyNumberFormat="1" applyFont="1" applyFill="1" applyAlignment="1">
      <alignment horizontal="right" wrapText="1"/>
    </xf>
    <xf numFmtId="0" fontId="18" fillId="3" borderId="1" xfId="0" applyFont="1" applyFill="1" applyBorder="1" applyAlignment="1">
      <alignment vertical="top" wrapText="1"/>
    </xf>
    <xf numFmtId="0" fontId="18" fillId="3" borderId="1" xfId="0" applyFont="1" applyFill="1" applyBorder="1" applyAlignment="1">
      <alignment horizontal="center" vertical="center"/>
    </xf>
    <xf numFmtId="0" fontId="18" fillId="3" borderId="0" xfId="0" applyFont="1" applyFill="1" applyAlignment="1">
      <alignment vertical="center" wrapText="1"/>
    </xf>
    <xf numFmtId="0" fontId="22" fillId="3" borderId="0" xfId="0" applyFont="1" applyFill="1" applyAlignment="1">
      <alignment wrapText="1"/>
    </xf>
    <xf numFmtId="0" fontId="18" fillId="3" borderId="1" xfId="0" applyFont="1" applyFill="1" applyBorder="1" applyAlignment="1">
      <alignment wrapText="1"/>
    </xf>
    <xf numFmtId="0" fontId="18" fillId="3" borderId="1" xfId="0" applyFont="1" applyFill="1" applyBorder="1" applyAlignment="1">
      <alignment horizontal="center" wrapText="1"/>
    </xf>
    <xf numFmtId="0" fontId="25" fillId="3" borderId="7" xfId="0" applyFont="1" applyFill="1" applyBorder="1" applyAlignment="1">
      <alignment vertical="center" wrapText="1"/>
    </xf>
    <xf numFmtId="0" fontId="14" fillId="3" borderId="7" xfId="0" applyFont="1" applyFill="1" applyBorder="1" applyAlignment="1">
      <alignment vertical="center" wrapText="1"/>
    </xf>
    <xf numFmtId="165" fontId="18" fillId="3" borderId="1" xfId="0" applyNumberFormat="1" applyFont="1" applyFill="1" applyBorder="1" applyAlignment="1">
      <alignment horizontal="center" vertical="center" wrapText="1"/>
    </xf>
    <xf numFmtId="0" fontId="21" fillId="3" borderId="8" xfId="0" applyFont="1" applyFill="1" applyBorder="1" applyAlignment="1">
      <alignment horizontal="right" vertical="top" wrapText="1"/>
    </xf>
    <xf numFmtId="0" fontId="18" fillId="3" borderId="9" xfId="0" applyFont="1" applyFill="1" applyBorder="1" applyAlignment="1">
      <alignment vertical="top" wrapText="1"/>
    </xf>
    <xf numFmtId="0" fontId="18" fillId="3" borderId="9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textRotation="90" wrapText="1"/>
    </xf>
    <xf numFmtId="0" fontId="9" fillId="3" borderId="7" xfId="0" applyFont="1" applyFill="1" applyBorder="1" applyAlignment="1">
      <alignment horizontal="center" vertical="center" textRotation="90" wrapText="1"/>
    </xf>
    <xf numFmtId="0" fontId="8" fillId="3" borderId="6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wrapText="1"/>
    </xf>
    <xf numFmtId="165" fontId="2" fillId="3" borderId="1" xfId="0" applyNumberFormat="1" applyFont="1" applyFill="1" applyBorder="1" applyAlignment="1">
      <alignment horizontal="center" wrapText="1"/>
    </xf>
    <xf numFmtId="0" fontId="13" fillId="3" borderId="1" xfId="0" applyFont="1" applyFill="1" applyBorder="1" applyAlignment="1">
      <alignment horizontal="center" wrapText="1"/>
    </xf>
    <xf numFmtId="0" fontId="13" fillId="3" borderId="7" xfId="0" applyFont="1" applyFill="1" applyBorder="1" applyAlignment="1">
      <alignment horizontal="center" wrapText="1"/>
    </xf>
    <xf numFmtId="165" fontId="28" fillId="3" borderId="1" xfId="0" applyNumberFormat="1" applyFont="1" applyFill="1" applyBorder="1" applyAlignment="1">
      <alignment horizontal="center" wrapText="1"/>
    </xf>
    <xf numFmtId="164" fontId="4" fillId="3" borderId="7" xfId="0" applyNumberFormat="1" applyFont="1" applyFill="1" applyBorder="1" applyAlignment="1">
      <alignment horizontal="center" wrapText="1"/>
    </xf>
    <xf numFmtId="0" fontId="2" fillId="3" borderId="6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vertical="top" wrapText="1"/>
    </xf>
    <xf numFmtId="0" fontId="13" fillId="3" borderId="6" xfId="0" applyFont="1" applyFill="1" applyBorder="1" applyAlignment="1">
      <alignment horizontal="right" vertical="top" wrapText="1"/>
    </xf>
    <xf numFmtId="0" fontId="2" fillId="3" borderId="6" xfId="0" applyFont="1" applyFill="1" applyBorder="1" applyAlignment="1">
      <alignment vertical="top" wrapText="1"/>
    </xf>
    <xf numFmtId="0" fontId="13" fillId="3" borderId="1" xfId="0" applyFont="1" applyFill="1" applyBorder="1" applyAlignment="1">
      <alignment wrapText="1"/>
    </xf>
    <xf numFmtId="0" fontId="13" fillId="3" borderId="7" xfId="0" applyFont="1" applyFill="1" applyBorder="1" applyAlignment="1">
      <alignment wrapText="1"/>
    </xf>
    <xf numFmtId="0" fontId="2" fillId="3" borderId="1" xfId="0" applyFont="1" applyFill="1" applyBorder="1" applyAlignment="1">
      <alignment horizontal="justify"/>
    </xf>
    <xf numFmtId="165" fontId="2" fillId="3" borderId="1" xfId="0" applyNumberFormat="1" applyFont="1" applyFill="1" applyBorder="1" applyAlignment="1">
      <alignment wrapText="1"/>
    </xf>
    <xf numFmtId="165" fontId="2" fillId="3" borderId="7" xfId="0" applyNumberFormat="1" applyFont="1" applyFill="1" applyBorder="1" applyAlignment="1">
      <alignment wrapText="1"/>
    </xf>
    <xf numFmtId="165" fontId="13" fillId="3" borderId="1" xfId="0" applyNumberFormat="1" applyFont="1" applyFill="1" applyBorder="1" applyAlignment="1">
      <alignment horizontal="center" wrapText="1"/>
    </xf>
    <xf numFmtId="0" fontId="2" fillId="3" borderId="7" xfId="0" applyFont="1" applyFill="1" applyBorder="1" applyAlignment="1">
      <alignment wrapText="1"/>
    </xf>
    <xf numFmtId="164" fontId="2" fillId="3" borderId="7" xfId="0" applyNumberFormat="1" applyFont="1" applyFill="1" applyBorder="1" applyAlignment="1">
      <alignment horizontal="center" wrapText="1"/>
    </xf>
    <xf numFmtId="164" fontId="7" fillId="3" borderId="1" xfId="0" applyNumberFormat="1" applyFont="1" applyFill="1" applyBorder="1" applyAlignment="1">
      <alignment horizontal="center" wrapText="1"/>
    </xf>
    <xf numFmtId="0" fontId="2" fillId="3" borderId="7" xfId="0" applyFont="1" applyFill="1" applyBorder="1" applyAlignment="1">
      <alignment horizontal="center" wrapText="1"/>
    </xf>
    <xf numFmtId="164" fontId="5" fillId="3" borderId="1" xfId="0" applyNumberFormat="1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left" wrapText="1"/>
    </xf>
    <xf numFmtId="0" fontId="0" fillId="3" borderId="7" xfId="0" applyFill="1" applyBorder="1" applyAlignment="1">
      <alignment horizontal="center" wrapText="1"/>
    </xf>
    <xf numFmtId="0" fontId="0" fillId="3" borderId="1" xfId="0" applyFill="1" applyBorder="1" applyAlignment="1">
      <alignment horizontal="right" wrapText="1"/>
    </xf>
    <xf numFmtId="0" fontId="0" fillId="3" borderId="6" xfId="0" applyFill="1" applyBorder="1" applyAlignment="1">
      <alignment horizontal="center" vertical="top" wrapText="1"/>
    </xf>
    <xf numFmtId="0" fontId="1" fillId="3" borderId="1" xfId="0" applyFont="1" applyFill="1" applyBorder="1" applyAlignment="1">
      <alignment vertical="top" wrapText="1"/>
    </xf>
    <xf numFmtId="165" fontId="1" fillId="3" borderId="1" xfId="0" applyNumberFormat="1" applyFont="1" applyFill="1" applyBorder="1" applyAlignment="1">
      <alignment horizontal="center" wrapText="1"/>
    </xf>
    <xf numFmtId="0" fontId="2" fillId="3" borderId="6" xfId="0" applyFont="1" applyFill="1" applyBorder="1" applyAlignment="1">
      <alignment horizontal="center" wrapText="1"/>
    </xf>
    <xf numFmtId="0" fontId="0" fillId="3" borderId="1" xfId="0" applyFill="1" applyBorder="1" applyAlignment="1">
      <alignment horizontal="center" wrapText="1"/>
    </xf>
    <xf numFmtId="0" fontId="13" fillId="3" borderId="1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wrapText="1"/>
    </xf>
    <xf numFmtId="0" fontId="5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0" fillId="3" borderId="8" xfId="0" applyFill="1" applyBorder="1" applyAlignment="1">
      <alignment horizontal="right" vertical="top" wrapText="1"/>
    </xf>
    <xf numFmtId="0" fontId="1" fillId="3" borderId="9" xfId="0" applyFont="1" applyFill="1" applyBorder="1" applyAlignment="1">
      <alignment vertical="center" wrapText="1"/>
    </xf>
    <xf numFmtId="164" fontId="1" fillId="3" borderId="9" xfId="0" applyNumberFormat="1" applyFont="1" applyFill="1" applyBorder="1" applyAlignment="1">
      <alignment horizontal="center" wrapText="1"/>
    </xf>
    <xf numFmtId="164" fontId="1" fillId="3" borderId="10" xfId="0" applyNumberFormat="1" applyFont="1" applyFill="1" applyBorder="1" applyAlignment="1">
      <alignment horizontal="center" wrapText="1"/>
    </xf>
    <xf numFmtId="0" fontId="6" fillId="3" borderId="0" xfId="0" applyFont="1" applyFill="1" applyAlignment="1">
      <alignment horizontal="right" vertical="top" wrapText="1"/>
    </xf>
    <xf numFmtId="165" fontId="0" fillId="3" borderId="0" xfId="0" applyNumberFormat="1" applyFill="1" applyAlignment="1">
      <alignment wrapText="1"/>
    </xf>
    <xf numFmtId="164" fontId="2" fillId="3" borderId="0" xfId="0" applyNumberFormat="1" applyFont="1" applyFill="1" applyBorder="1" applyAlignment="1">
      <alignment horizontal="center" wrapText="1"/>
    </xf>
    <xf numFmtId="0" fontId="19" fillId="3" borderId="1" xfId="0" applyFont="1" applyFill="1" applyBorder="1" applyAlignment="1" applyProtection="1">
      <alignment horizontal="center" vertical="center" wrapText="1"/>
    </xf>
    <xf numFmtId="0" fontId="18" fillId="0" borderId="0" xfId="0" applyFont="1" applyFill="1" applyAlignment="1">
      <alignment wrapText="1"/>
    </xf>
    <xf numFmtId="0" fontId="6" fillId="4" borderId="0" xfId="0" applyFont="1" applyFill="1" applyAlignment="1">
      <alignment wrapText="1"/>
    </xf>
    <xf numFmtId="0" fontId="18" fillId="4" borderId="0" xfId="0" applyFont="1" applyFill="1" applyAlignment="1">
      <alignment wrapText="1"/>
    </xf>
    <xf numFmtId="0" fontId="0" fillId="4" borderId="0" xfId="0" applyFill="1" applyAlignment="1">
      <alignment wrapText="1"/>
    </xf>
    <xf numFmtId="0" fontId="0" fillId="4" borderId="0" xfId="0" applyNumberFormat="1" applyFill="1" applyAlignment="1">
      <alignment wrapText="1"/>
    </xf>
    <xf numFmtId="0" fontId="1" fillId="3" borderId="1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 applyProtection="1">
      <alignment horizontal="center" vertical="center" wrapText="1"/>
    </xf>
    <xf numFmtId="0" fontId="12" fillId="3" borderId="1" xfId="0" applyFont="1" applyFill="1" applyBorder="1" applyAlignment="1" applyProtection="1">
      <alignment vertical="center" wrapText="1"/>
    </xf>
    <xf numFmtId="0" fontId="12" fillId="3" borderId="1" xfId="0" applyNumberFormat="1" applyFont="1" applyFill="1" applyBorder="1" applyAlignment="1">
      <alignment horizontal="center" vertical="center" wrapText="1"/>
    </xf>
    <xf numFmtId="0" fontId="25" fillId="3" borderId="1" xfId="0" applyFont="1" applyFill="1" applyBorder="1" applyAlignment="1">
      <alignment horizontal="center" vertical="center"/>
    </xf>
    <xf numFmtId="0" fontId="23" fillId="3" borderId="7" xfId="0" applyFont="1" applyFill="1" applyBorder="1" applyAlignment="1">
      <alignment horizontal="center" vertical="center" wrapText="1"/>
    </xf>
    <xf numFmtId="164" fontId="0" fillId="2" borderId="0" xfId="0" applyNumberFormat="1" applyFill="1" applyAlignment="1">
      <alignment wrapText="1"/>
    </xf>
    <xf numFmtId="164" fontId="2" fillId="2" borderId="1" xfId="0" applyNumberFormat="1" applyFont="1" applyFill="1" applyBorder="1" applyAlignment="1">
      <alignment horizontal="center" wrapText="1"/>
    </xf>
    <xf numFmtId="164" fontId="4" fillId="2" borderId="1" xfId="0" applyNumberFormat="1" applyFont="1" applyFill="1" applyBorder="1" applyAlignment="1">
      <alignment horizontal="center" wrapText="1"/>
    </xf>
    <xf numFmtId="164" fontId="1" fillId="2" borderId="1" xfId="0" applyNumberFormat="1" applyFont="1" applyFill="1" applyBorder="1" applyAlignment="1">
      <alignment horizontal="center" wrapText="1"/>
    </xf>
    <xf numFmtId="164" fontId="1" fillId="2" borderId="9" xfId="0" applyNumberFormat="1" applyFont="1" applyFill="1" applyBorder="1" applyAlignment="1">
      <alignment horizontal="center" wrapText="1"/>
    </xf>
    <xf numFmtId="0" fontId="9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wrapText="1"/>
    </xf>
    <xf numFmtId="0" fontId="9" fillId="3" borderId="1" xfId="0" applyFont="1" applyFill="1" applyBorder="1" applyAlignment="1">
      <alignment horizontal="center" vertical="center" textRotation="90" wrapText="1"/>
    </xf>
    <xf numFmtId="0" fontId="9" fillId="3" borderId="7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right" vertical="top" wrapText="1"/>
    </xf>
    <xf numFmtId="0" fontId="1" fillId="3" borderId="0" xfId="0" applyFont="1" applyFill="1" applyBorder="1" applyAlignment="1">
      <alignment vertical="center" wrapText="1"/>
    </xf>
    <xf numFmtId="164" fontId="1" fillId="3" borderId="0" xfId="0" applyNumberFormat="1" applyFont="1" applyFill="1" applyBorder="1" applyAlignment="1">
      <alignment horizont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16" fillId="3" borderId="6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6" fillId="3" borderId="7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27" fillId="3" borderId="6" xfId="1" applyFont="1" applyFill="1" applyBorder="1" applyAlignment="1" applyProtection="1">
      <alignment horizontal="center" vertical="center"/>
    </xf>
    <xf numFmtId="0" fontId="27" fillId="3" borderId="1" xfId="1" applyFont="1" applyFill="1" applyBorder="1" applyAlignment="1" applyProtection="1">
      <alignment horizontal="center" vertical="center"/>
    </xf>
    <xf numFmtId="0" fontId="27" fillId="3" borderId="7" xfId="1" applyFont="1" applyFill="1" applyBorder="1" applyAlignment="1" applyProtection="1">
      <alignment horizontal="center" vertical="center"/>
    </xf>
    <xf numFmtId="0" fontId="1" fillId="3" borderId="11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26" fillId="3" borderId="0" xfId="0" applyFont="1" applyFill="1" applyAlignment="1">
      <alignment horizontal="right" vertical="center" wrapText="1"/>
    </xf>
    <xf numFmtId="0" fontId="26" fillId="3" borderId="0" xfId="0" applyFont="1" applyFill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5" fillId="3" borderId="0" xfId="0" applyFont="1" applyFill="1" applyBorder="1" applyAlignment="1">
      <alignment horizontal="center" wrapText="1"/>
    </xf>
    <xf numFmtId="0" fontId="14" fillId="3" borderId="4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wrapText="1"/>
    </xf>
    <xf numFmtId="0" fontId="14" fillId="3" borderId="4" xfId="0" applyFont="1" applyFill="1" applyBorder="1" applyAlignment="1">
      <alignment wrapText="1"/>
    </xf>
    <xf numFmtId="0" fontId="14" fillId="3" borderId="5" xfId="0" applyFont="1" applyFill="1" applyBorder="1" applyAlignment="1">
      <alignment wrapText="1"/>
    </xf>
    <xf numFmtId="0" fontId="24" fillId="3" borderId="6" xfId="1" applyFont="1" applyFill="1" applyBorder="1" applyAlignment="1" applyProtection="1">
      <alignment horizontal="center" vertical="top" wrapText="1"/>
    </xf>
    <xf numFmtId="0" fontId="24" fillId="3" borderId="1" xfId="1" applyFont="1" applyFill="1" applyBorder="1" applyAlignment="1" applyProtection="1">
      <alignment horizontal="center" vertical="top" wrapText="1"/>
    </xf>
    <xf numFmtId="0" fontId="24" fillId="3" borderId="7" xfId="1" applyFont="1" applyFill="1" applyBorder="1" applyAlignment="1" applyProtection="1">
      <alignment horizontal="center" vertical="top" wrapText="1"/>
    </xf>
    <xf numFmtId="0" fontId="18" fillId="3" borderId="13" xfId="0" applyFont="1" applyFill="1" applyBorder="1" applyAlignment="1">
      <alignment horizontal="center" vertical="top" wrapText="1"/>
    </xf>
    <xf numFmtId="0" fontId="18" fillId="3" borderId="14" xfId="0" applyFont="1" applyFill="1" applyBorder="1" applyAlignment="1">
      <alignment horizontal="center" vertical="top" wrapText="1"/>
    </xf>
    <xf numFmtId="0" fontId="18" fillId="3" borderId="15" xfId="0" applyFont="1" applyFill="1" applyBorder="1" applyAlignment="1">
      <alignment horizontal="center" vertical="top" wrapText="1"/>
    </xf>
    <xf numFmtId="0" fontId="14" fillId="3" borderId="16" xfId="0" applyFont="1" applyFill="1" applyBorder="1" applyAlignment="1">
      <alignment horizontal="center" vertical="center" wrapText="1"/>
    </xf>
    <xf numFmtId="0" fontId="14" fillId="3" borderId="0" xfId="0" applyFont="1" applyFill="1" applyBorder="1" applyAlignment="1">
      <alignment horizontal="center" vertical="center" wrapText="1"/>
    </xf>
    <xf numFmtId="0" fontId="24" fillId="3" borderId="11" xfId="1" applyFont="1" applyFill="1" applyBorder="1" applyAlignment="1" applyProtection="1">
      <alignment horizontal="center"/>
    </xf>
    <xf numFmtId="0" fontId="24" fillId="3" borderId="2" xfId="1" applyFont="1" applyFill="1" applyBorder="1" applyAlignment="1" applyProtection="1">
      <alignment horizontal="center"/>
    </xf>
    <xf numFmtId="0" fontId="24" fillId="3" borderId="12" xfId="1" applyFont="1" applyFill="1" applyBorder="1" applyAlignment="1" applyProtection="1">
      <alignment horizontal="center"/>
    </xf>
    <xf numFmtId="0" fontId="14" fillId="3" borderId="13" xfId="0" applyFont="1" applyFill="1" applyBorder="1" applyAlignment="1">
      <alignment horizontal="center" vertical="center" wrapText="1"/>
    </xf>
    <xf numFmtId="0" fontId="14" fillId="3" borderId="14" xfId="0" applyFont="1" applyFill="1" applyBorder="1" applyAlignment="1">
      <alignment horizontal="center" vertical="center" wrapText="1"/>
    </xf>
    <xf numFmtId="0" fontId="14" fillId="3" borderId="15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164" fontId="6" fillId="3" borderId="0" xfId="0" applyNumberFormat="1" applyFont="1" applyFill="1" applyAlignment="1">
      <alignment horizontal="center" wrapText="1"/>
    </xf>
    <xf numFmtId="0" fontId="3" fillId="3" borderId="6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3" fillId="3" borderId="7" xfId="0" applyFont="1" applyFill="1" applyBorder="1" applyAlignment="1">
      <alignment horizontal="center" wrapText="1"/>
    </xf>
    <xf numFmtId="0" fontId="1" fillId="3" borderId="6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top" wrapText="1"/>
    </xf>
    <xf numFmtId="0" fontId="1" fillId="3" borderId="7" xfId="0" applyFont="1" applyFill="1" applyBorder="1" applyAlignment="1">
      <alignment horizontal="center" vertical="top" wrapText="1"/>
    </xf>
    <xf numFmtId="0" fontId="1" fillId="3" borderId="6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0" fontId="1" fillId="3" borderId="7" xfId="0" applyFont="1" applyFill="1" applyBorder="1" applyAlignment="1">
      <alignment horizont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 applyProtection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0" fontId="10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11" fillId="3" borderId="0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textRotation="90" wrapText="1"/>
    </xf>
    <xf numFmtId="0" fontId="9" fillId="3" borderId="1" xfId="0" applyFont="1" applyFill="1" applyBorder="1" applyAlignment="1">
      <alignment horizontal="center" vertical="center" textRotation="90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colors>
    <mruColors>
      <color rgb="FFFF6600"/>
      <color rgb="FF00FFFF"/>
      <color rgb="FF73F52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71"/>
  <sheetViews>
    <sheetView view="pageBreakPreview" topLeftCell="A7" zoomScale="60" zoomScaleNormal="70" workbookViewId="0">
      <selection sqref="A1:D70"/>
    </sheetView>
  </sheetViews>
  <sheetFormatPr defaultColWidth="9.140625" defaultRowHeight="15.75"/>
  <cols>
    <col min="1" max="1" width="4.42578125" style="4" bestFit="1" customWidth="1"/>
    <col min="2" max="2" width="83" style="2" customWidth="1"/>
    <col min="3" max="3" width="85.5703125" style="2" customWidth="1"/>
    <col min="4" max="4" width="54.85546875" style="12" customWidth="1"/>
    <col min="5" max="5" width="28.7109375" style="1" customWidth="1"/>
    <col min="6" max="16384" width="9.140625" style="1"/>
  </cols>
  <sheetData>
    <row r="1" spans="1:8" ht="33" customHeight="1">
      <c r="A1" s="185" t="s">
        <v>68</v>
      </c>
      <c r="B1" s="185"/>
      <c r="C1" s="185"/>
      <c r="D1" s="185"/>
    </row>
    <row r="2" spans="1:8" ht="45" customHeight="1">
      <c r="A2" s="186" t="s">
        <v>258</v>
      </c>
      <c r="B2" s="186"/>
      <c r="C2" s="186"/>
      <c r="D2" s="186"/>
      <c r="E2" s="57"/>
      <c r="F2" s="15"/>
      <c r="G2" s="15"/>
      <c r="H2" s="15"/>
    </row>
    <row r="3" spans="1:8" ht="19.5" customHeight="1" thickBot="1">
      <c r="A3" s="58"/>
      <c r="B3" s="59"/>
      <c r="C3" s="59"/>
      <c r="D3" s="60"/>
      <c r="E3" s="15"/>
      <c r="F3" s="15"/>
      <c r="G3" s="15"/>
      <c r="H3" s="15"/>
    </row>
    <row r="4" spans="1:8" s="15" customFormat="1" ht="71.25" customHeight="1">
      <c r="A4" s="17" t="s">
        <v>42</v>
      </c>
      <c r="B4" s="18" t="s">
        <v>0</v>
      </c>
      <c r="C4" s="144" t="s">
        <v>69</v>
      </c>
      <c r="D4" s="146" t="s">
        <v>70</v>
      </c>
    </row>
    <row r="5" spans="1:8" s="15" customFormat="1">
      <c r="A5" s="43">
        <v>1</v>
      </c>
      <c r="B5" s="145">
        <v>2</v>
      </c>
      <c r="C5" s="145">
        <v>3</v>
      </c>
      <c r="D5" s="147">
        <v>4</v>
      </c>
    </row>
    <row r="6" spans="1:8" ht="35.25" customHeight="1">
      <c r="A6" s="173" t="s">
        <v>173</v>
      </c>
      <c r="B6" s="174"/>
      <c r="C6" s="174"/>
      <c r="D6" s="175"/>
      <c r="E6" s="15"/>
      <c r="F6" s="15"/>
      <c r="G6" s="15"/>
      <c r="H6" s="15"/>
    </row>
    <row r="7" spans="1:8" ht="15.75" customHeight="1">
      <c r="A7" s="167" t="s">
        <v>174</v>
      </c>
      <c r="B7" s="168"/>
      <c r="C7" s="168"/>
      <c r="D7" s="169"/>
      <c r="E7" s="15"/>
      <c r="F7" s="15"/>
      <c r="G7" s="15"/>
      <c r="H7" s="15"/>
    </row>
    <row r="8" spans="1:8" s="11" customFormat="1" ht="64.900000000000006" customHeight="1">
      <c r="A8" s="29">
        <v>1</v>
      </c>
      <c r="B8" s="64" t="s">
        <v>172</v>
      </c>
      <c r="C8" s="150" t="s">
        <v>243</v>
      </c>
      <c r="D8" s="21" t="s">
        <v>98</v>
      </c>
    </row>
    <row r="9" spans="1:8" s="11" customFormat="1" ht="174" customHeight="1">
      <c r="A9" s="29">
        <v>2</v>
      </c>
      <c r="B9" s="64" t="s">
        <v>1</v>
      </c>
      <c r="C9" s="151" t="s">
        <v>272</v>
      </c>
      <c r="D9" s="21" t="s">
        <v>98</v>
      </c>
    </row>
    <row r="10" spans="1:8" ht="33.75" customHeight="1">
      <c r="A10" s="182" t="s">
        <v>175</v>
      </c>
      <c r="B10" s="187"/>
      <c r="C10" s="187"/>
      <c r="D10" s="188"/>
      <c r="E10" s="15"/>
      <c r="F10" s="15"/>
      <c r="G10" s="15"/>
      <c r="H10" s="15"/>
    </row>
    <row r="11" spans="1:8" ht="70.5" customHeight="1">
      <c r="A11" s="148">
        <v>3</v>
      </c>
      <c r="B11" s="149" t="s">
        <v>3</v>
      </c>
      <c r="C11" s="137"/>
      <c r="D11" s="21" t="s">
        <v>274</v>
      </c>
      <c r="E11" s="15"/>
      <c r="F11" s="15"/>
      <c r="G11" s="15"/>
      <c r="H11" s="15"/>
    </row>
    <row r="12" spans="1:8" ht="71.25" customHeight="1">
      <c r="A12" s="29">
        <v>4</v>
      </c>
      <c r="B12" s="64" t="s">
        <v>6</v>
      </c>
      <c r="C12" s="64" t="s">
        <v>275</v>
      </c>
      <c r="D12" s="21" t="s">
        <v>98</v>
      </c>
      <c r="E12" s="15"/>
      <c r="F12" s="15"/>
      <c r="G12" s="15"/>
      <c r="H12" s="15"/>
    </row>
    <row r="13" spans="1:8">
      <c r="A13" s="29"/>
      <c r="B13" s="143" t="s">
        <v>4</v>
      </c>
      <c r="C13" s="143"/>
      <c r="D13" s="23"/>
      <c r="E13" s="15"/>
      <c r="F13" s="15"/>
      <c r="G13" s="15"/>
      <c r="H13" s="15"/>
    </row>
    <row r="14" spans="1:8" ht="42" customHeight="1">
      <c r="A14" s="182" t="s">
        <v>176</v>
      </c>
      <c r="B14" s="183"/>
      <c r="C14" s="183"/>
      <c r="D14" s="184"/>
      <c r="E14" s="15"/>
      <c r="F14" s="15"/>
      <c r="G14" s="15"/>
      <c r="H14" s="15"/>
    </row>
    <row r="15" spans="1:8" s="141" customFormat="1" ht="114" customHeight="1">
      <c r="A15" s="29">
        <v>5</v>
      </c>
      <c r="B15" s="64" t="s">
        <v>177</v>
      </c>
      <c r="C15" s="152" t="s">
        <v>251</v>
      </c>
      <c r="D15" s="21" t="s">
        <v>252</v>
      </c>
    </row>
    <row r="16" spans="1:8" s="141" customFormat="1" ht="63">
      <c r="A16" s="29">
        <v>6</v>
      </c>
      <c r="B16" s="64" t="s">
        <v>178</v>
      </c>
      <c r="C16" s="64" t="s">
        <v>248</v>
      </c>
      <c r="D16" s="21" t="s">
        <v>250</v>
      </c>
    </row>
    <row r="17" spans="1:8">
      <c r="A17" s="167" t="s">
        <v>8</v>
      </c>
      <c r="B17" s="168"/>
      <c r="C17" s="168"/>
      <c r="D17" s="169"/>
      <c r="E17" s="15"/>
      <c r="F17" s="15"/>
      <c r="G17" s="15"/>
      <c r="H17" s="15"/>
    </row>
    <row r="18" spans="1:8" ht="31.5">
      <c r="A18" s="29">
        <v>7</v>
      </c>
      <c r="B18" s="64" t="s">
        <v>9</v>
      </c>
      <c r="C18" s="64" t="s">
        <v>232</v>
      </c>
      <c r="D18" s="21" t="s">
        <v>98</v>
      </c>
      <c r="E18" s="15"/>
      <c r="F18" s="15"/>
      <c r="G18" s="15"/>
      <c r="H18" s="15"/>
    </row>
    <row r="19" spans="1:8">
      <c r="A19" s="167" t="s">
        <v>10</v>
      </c>
      <c r="B19" s="168"/>
      <c r="C19" s="168"/>
      <c r="D19" s="169"/>
      <c r="E19" s="15"/>
      <c r="F19" s="15"/>
      <c r="G19" s="15"/>
      <c r="H19" s="15"/>
    </row>
    <row r="20" spans="1:8" ht="101.25" customHeight="1">
      <c r="A20" s="29">
        <v>8</v>
      </c>
      <c r="B20" s="64" t="s">
        <v>11</v>
      </c>
      <c r="C20" s="64" t="s">
        <v>101</v>
      </c>
      <c r="D20" s="21" t="s">
        <v>98</v>
      </c>
      <c r="E20" s="15"/>
      <c r="F20" s="15"/>
      <c r="G20" s="15"/>
      <c r="H20" s="15"/>
    </row>
    <row r="21" spans="1:8" ht="45" customHeight="1">
      <c r="A21" s="167" t="s">
        <v>179</v>
      </c>
      <c r="B21" s="168"/>
      <c r="C21" s="168"/>
      <c r="D21" s="169"/>
      <c r="E21" s="15"/>
      <c r="F21" s="15"/>
      <c r="G21" s="15"/>
      <c r="H21" s="15"/>
    </row>
    <row r="22" spans="1:8" ht="106.5" customHeight="1">
      <c r="A22" s="29" t="s">
        <v>180</v>
      </c>
      <c r="B22" s="64" t="s">
        <v>181</v>
      </c>
      <c r="C22" s="64" t="s">
        <v>96</v>
      </c>
      <c r="D22" s="21" t="s">
        <v>98</v>
      </c>
      <c r="E22" s="15"/>
      <c r="F22" s="15"/>
      <c r="G22" s="15"/>
      <c r="H22" s="15"/>
    </row>
    <row r="23" spans="1:8" ht="101.25" customHeight="1">
      <c r="A23" s="29" t="s">
        <v>182</v>
      </c>
      <c r="B23" s="64" t="s">
        <v>183</v>
      </c>
      <c r="C23" s="64" t="s">
        <v>276</v>
      </c>
      <c r="D23" s="21" t="s">
        <v>98</v>
      </c>
      <c r="E23" s="15"/>
      <c r="F23" s="15"/>
      <c r="G23" s="15"/>
      <c r="H23" s="15"/>
    </row>
    <row r="24" spans="1:8" ht="15.75" customHeight="1">
      <c r="A24" s="179" t="s">
        <v>184</v>
      </c>
      <c r="B24" s="180"/>
      <c r="C24" s="180"/>
      <c r="D24" s="181"/>
      <c r="E24" s="15"/>
      <c r="F24" s="15"/>
      <c r="G24" s="15"/>
      <c r="H24" s="15"/>
    </row>
    <row r="25" spans="1:8" s="11" customFormat="1" ht="39" customHeight="1">
      <c r="A25" s="167" t="s">
        <v>185</v>
      </c>
      <c r="B25" s="168"/>
      <c r="C25" s="168"/>
      <c r="D25" s="169"/>
      <c r="E25" s="15"/>
      <c r="F25" s="15"/>
      <c r="G25" s="15"/>
      <c r="H25" s="15"/>
    </row>
    <row r="26" spans="1:8" ht="93.75" customHeight="1">
      <c r="A26" s="29">
        <v>11</v>
      </c>
      <c r="B26" s="64" t="s">
        <v>186</v>
      </c>
      <c r="C26" s="150" t="s">
        <v>249</v>
      </c>
      <c r="D26" s="21" t="s">
        <v>98</v>
      </c>
      <c r="E26" s="15" t="s">
        <v>241</v>
      </c>
      <c r="F26" s="61"/>
      <c r="G26" s="15"/>
      <c r="H26" s="15"/>
    </row>
    <row r="27" spans="1:8" s="11" customFormat="1" ht="42.75" customHeight="1">
      <c r="A27" s="167" t="s">
        <v>187</v>
      </c>
      <c r="B27" s="168"/>
      <c r="C27" s="168"/>
      <c r="D27" s="169"/>
      <c r="E27" s="15"/>
      <c r="F27" s="15"/>
      <c r="G27" s="15"/>
      <c r="H27" s="15"/>
    </row>
    <row r="28" spans="1:8" s="11" customFormat="1" ht="78" customHeight="1">
      <c r="A28" s="29">
        <v>12</v>
      </c>
      <c r="B28" s="64" t="s">
        <v>188</v>
      </c>
      <c r="C28" s="64" t="s">
        <v>240</v>
      </c>
      <c r="D28" s="21" t="s">
        <v>98</v>
      </c>
      <c r="E28" s="15" t="s">
        <v>241</v>
      </c>
      <c r="F28" s="61"/>
      <c r="G28" s="15"/>
      <c r="H28" s="15"/>
    </row>
    <row r="29" spans="1:8" ht="66.599999999999994" customHeight="1">
      <c r="A29" s="29">
        <v>13</v>
      </c>
      <c r="B29" s="64" t="s">
        <v>5</v>
      </c>
      <c r="C29" s="64" t="s">
        <v>237</v>
      </c>
      <c r="D29" s="21" t="s">
        <v>269</v>
      </c>
      <c r="E29" s="15" t="s">
        <v>239</v>
      </c>
      <c r="F29" s="15"/>
      <c r="G29" s="15"/>
      <c r="H29" s="15"/>
    </row>
    <row r="30" spans="1:8" ht="42" customHeight="1">
      <c r="A30" s="167" t="s">
        <v>189</v>
      </c>
      <c r="B30" s="168"/>
      <c r="C30" s="168"/>
      <c r="D30" s="169"/>
      <c r="E30" s="15"/>
      <c r="F30" s="15"/>
      <c r="G30" s="15"/>
      <c r="H30" s="15"/>
    </row>
    <row r="31" spans="1:8" ht="157.5" customHeight="1">
      <c r="A31" s="29">
        <v>14</v>
      </c>
      <c r="B31" s="64" t="s">
        <v>190</v>
      </c>
      <c r="C31" s="64" t="s">
        <v>245</v>
      </c>
      <c r="D31" s="21" t="s">
        <v>98</v>
      </c>
      <c r="E31" s="15" t="s">
        <v>227</v>
      </c>
      <c r="F31" s="15"/>
      <c r="G31" s="15"/>
      <c r="H31" s="15"/>
    </row>
    <row r="32" spans="1:8" ht="97.5" customHeight="1">
      <c r="A32" s="29">
        <v>15</v>
      </c>
      <c r="B32" s="64" t="s">
        <v>191</v>
      </c>
      <c r="C32" s="64" t="s">
        <v>254</v>
      </c>
      <c r="D32" s="21" t="s">
        <v>98</v>
      </c>
      <c r="E32" s="15"/>
      <c r="F32" s="15"/>
      <c r="G32" s="15"/>
      <c r="H32" s="15"/>
    </row>
    <row r="33" spans="1:8" s="11" customFormat="1" ht="65.25" customHeight="1">
      <c r="A33" s="167" t="s">
        <v>192</v>
      </c>
      <c r="B33" s="168"/>
      <c r="C33" s="168"/>
      <c r="D33" s="169"/>
      <c r="E33" s="15"/>
      <c r="F33" s="15"/>
      <c r="G33" s="15"/>
      <c r="H33" s="15"/>
    </row>
    <row r="34" spans="1:8" s="11" customFormat="1" ht="141.75">
      <c r="A34" s="29">
        <v>16</v>
      </c>
      <c r="B34" s="64" t="s">
        <v>193</v>
      </c>
      <c r="C34" s="64" t="s">
        <v>246</v>
      </c>
      <c r="D34" s="21" t="s">
        <v>98</v>
      </c>
      <c r="E34" s="15"/>
      <c r="F34" s="61"/>
      <c r="G34" s="15"/>
      <c r="H34" s="15"/>
    </row>
    <row r="35" spans="1:8" s="141" customFormat="1" ht="93" customHeight="1">
      <c r="A35" s="29">
        <v>17</v>
      </c>
      <c r="B35" s="64" t="s">
        <v>194</v>
      </c>
      <c r="C35" s="64" t="s">
        <v>253</v>
      </c>
      <c r="D35" s="21" t="s">
        <v>98</v>
      </c>
      <c r="F35" s="142"/>
    </row>
    <row r="36" spans="1:8" s="141" customFormat="1" ht="120" customHeight="1">
      <c r="A36" s="29">
        <v>18</v>
      </c>
      <c r="B36" s="64" t="s">
        <v>195</v>
      </c>
      <c r="C36" s="64" t="s">
        <v>248</v>
      </c>
      <c r="D36" s="21" t="s">
        <v>98</v>
      </c>
      <c r="E36" s="141" t="s">
        <v>227</v>
      </c>
    </row>
    <row r="37" spans="1:8" s="11" customFormat="1" ht="33" customHeight="1">
      <c r="A37" s="173" t="s">
        <v>62</v>
      </c>
      <c r="B37" s="174"/>
      <c r="C37" s="174"/>
      <c r="D37" s="175"/>
      <c r="E37" s="15"/>
      <c r="F37" s="15"/>
      <c r="G37" s="15"/>
      <c r="H37" s="15"/>
    </row>
    <row r="38" spans="1:8" s="11" customFormat="1" ht="15.75" customHeight="1">
      <c r="A38" s="170" t="s">
        <v>60</v>
      </c>
      <c r="B38" s="171"/>
      <c r="C38" s="171"/>
      <c r="D38" s="172"/>
      <c r="E38" s="15"/>
      <c r="F38" s="15"/>
      <c r="G38" s="15"/>
      <c r="H38" s="15"/>
    </row>
    <row r="39" spans="1:8" s="11" customFormat="1" ht="69" customHeight="1">
      <c r="A39" s="29">
        <v>19</v>
      </c>
      <c r="B39" s="64" t="s">
        <v>13</v>
      </c>
      <c r="C39" s="64" t="s">
        <v>263</v>
      </c>
      <c r="D39" s="21" t="s">
        <v>98</v>
      </c>
      <c r="E39" s="15"/>
      <c r="F39" s="15"/>
      <c r="G39" s="15"/>
      <c r="H39" s="15"/>
    </row>
    <row r="40" spans="1:8" s="11" customFormat="1" ht="39.75" customHeight="1">
      <c r="A40" s="170" t="s">
        <v>61</v>
      </c>
      <c r="B40" s="171"/>
      <c r="C40" s="171"/>
      <c r="D40" s="172"/>
      <c r="E40" s="15"/>
      <c r="F40" s="15"/>
      <c r="G40" s="15"/>
      <c r="H40" s="15"/>
    </row>
    <row r="41" spans="1:8" s="11" customFormat="1" ht="19.5" customHeight="1">
      <c r="A41" s="170" t="s">
        <v>14</v>
      </c>
      <c r="B41" s="171"/>
      <c r="C41" s="171"/>
      <c r="D41" s="172"/>
      <c r="E41" s="15"/>
      <c r="F41" s="15"/>
      <c r="G41" s="15"/>
      <c r="H41" s="15"/>
    </row>
    <row r="42" spans="1:8" s="11" customFormat="1" ht="94.5">
      <c r="A42" s="29">
        <v>20</v>
      </c>
      <c r="B42" s="64" t="s">
        <v>15</v>
      </c>
      <c r="C42" s="64" t="s">
        <v>270</v>
      </c>
      <c r="D42" s="21" t="s">
        <v>98</v>
      </c>
      <c r="E42" s="15" t="s">
        <v>239</v>
      </c>
      <c r="F42" s="15"/>
      <c r="G42" s="15"/>
      <c r="H42" s="15"/>
    </row>
    <row r="43" spans="1:8" s="11" customFormat="1" ht="126">
      <c r="A43" s="29">
        <v>21</v>
      </c>
      <c r="B43" s="64" t="s">
        <v>16</v>
      </c>
      <c r="C43" s="64" t="s">
        <v>104</v>
      </c>
      <c r="D43" s="21" t="s">
        <v>98</v>
      </c>
      <c r="E43" s="15" t="s">
        <v>239</v>
      </c>
      <c r="F43" s="15"/>
      <c r="G43" s="15"/>
      <c r="H43" s="15"/>
    </row>
    <row r="44" spans="1:8" s="11" customFormat="1" ht="63">
      <c r="A44" s="29">
        <v>22</v>
      </c>
      <c r="B44" s="64" t="s">
        <v>17</v>
      </c>
      <c r="C44" s="64" t="s">
        <v>271</v>
      </c>
      <c r="D44" s="62" t="s">
        <v>99</v>
      </c>
      <c r="E44" s="15" t="s">
        <v>239</v>
      </c>
      <c r="F44" s="15"/>
      <c r="G44" s="15"/>
      <c r="H44" s="15"/>
    </row>
    <row r="45" spans="1:8" ht="42" customHeight="1">
      <c r="A45" s="170" t="s">
        <v>63</v>
      </c>
      <c r="B45" s="171"/>
      <c r="C45" s="171"/>
      <c r="D45" s="172"/>
      <c r="E45" s="15"/>
      <c r="F45" s="15"/>
      <c r="G45" s="15"/>
      <c r="H45" s="15"/>
    </row>
    <row r="46" spans="1:8" ht="47.25">
      <c r="A46" s="29">
        <v>23</v>
      </c>
      <c r="B46" s="64" t="s">
        <v>18</v>
      </c>
      <c r="C46" s="64" t="s">
        <v>265</v>
      </c>
      <c r="D46" s="21" t="s">
        <v>98</v>
      </c>
      <c r="E46" s="15"/>
      <c r="F46" s="15"/>
      <c r="G46" s="15"/>
      <c r="H46" s="15"/>
    </row>
    <row r="47" spans="1:8" ht="28.5" customHeight="1">
      <c r="A47" s="170" t="s">
        <v>64</v>
      </c>
      <c r="B47" s="171"/>
      <c r="C47" s="171"/>
      <c r="D47" s="172"/>
      <c r="E47" s="15"/>
      <c r="F47" s="15"/>
      <c r="G47" s="15"/>
      <c r="H47" s="15"/>
    </row>
    <row r="48" spans="1:8" ht="31.5">
      <c r="A48" s="29">
        <v>24</v>
      </c>
      <c r="B48" s="64" t="s">
        <v>19</v>
      </c>
      <c r="C48" s="64" t="s">
        <v>264</v>
      </c>
      <c r="D48" s="21" t="s">
        <v>98</v>
      </c>
      <c r="E48" s="15" t="s">
        <v>239</v>
      </c>
      <c r="F48" s="15"/>
      <c r="G48" s="15"/>
      <c r="H48" s="15"/>
    </row>
    <row r="49" spans="1:8" ht="28.5" customHeight="1">
      <c r="A49" s="170" t="s">
        <v>65</v>
      </c>
      <c r="B49" s="171"/>
      <c r="C49" s="171"/>
      <c r="D49" s="172"/>
      <c r="E49" s="15"/>
      <c r="F49" s="15"/>
      <c r="G49" s="15"/>
      <c r="H49" s="15"/>
    </row>
    <row r="50" spans="1:8" ht="39.75" customHeight="1">
      <c r="A50" s="29">
        <v>25</v>
      </c>
      <c r="B50" s="64" t="s">
        <v>20</v>
      </c>
      <c r="C50" s="64" t="s">
        <v>263</v>
      </c>
      <c r="D50" s="21" t="s">
        <v>98</v>
      </c>
      <c r="E50" s="15"/>
      <c r="F50" s="15"/>
      <c r="G50" s="15"/>
      <c r="H50" s="15"/>
    </row>
    <row r="51" spans="1:8" ht="31.5">
      <c r="A51" s="29">
        <v>26</v>
      </c>
      <c r="B51" s="64" t="s">
        <v>21</v>
      </c>
      <c r="C51" s="64" t="s">
        <v>247</v>
      </c>
      <c r="D51" s="21" t="s">
        <v>98</v>
      </c>
      <c r="E51" s="42"/>
      <c r="F51" s="15"/>
      <c r="G51" s="15"/>
      <c r="H51" s="15"/>
    </row>
    <row r="52" spans="1:8" ht="20.25" customHeight="1">
      <c r="A52" s="173" t="s">
        <v>23</v>
      </c>
      <c r="B52" s="174"/>
      <c r="C52" s="174"/>
      <c r="D52" s="175"/>
      <c r="E52" s="15"/>
      <c r="F52" s="15"/>
      <c r="G52" s="15"/>
      <c r="H52" s="15"/>
    </row>
    <row r="53" spans="1:8" ht="47.25" customHeight="1">
      <c r="A53" s="176" t="s">
        <v>66</v>
      </c>
      <c r="B53" s="177"/>
      <c r="C53" s="177"/>
      <c r="D53" s="178"/>
      <c r="E53" s="15"/>
      <c r="F53" s="15"/>
      <c r="G53" s="15"/>
      <c r="H53" s="15"/>
    </row>
    <row r="54" spans="1:8" ht="47.25">
      <c r="A54" s="29">
        <v>27</v>
      </c>
      <c r="B54" s="64" t="s">
        <v>24</v>
      </c>
      <c r="C54" s="64" t="s">
        <v>262</v>
      </c>
      <c r="D54" s="21" t="s">
        <v>98</v>
      </c>
      <c r="E54" s="15"/>
      <c r="F54" s="15"/>
      <c r="G54" s="15"/>
      <c r="H54" s="15"/>
    </row>
    <row r="55" spans="1:8" ht="31.5">
      <c r="A55" s="29">
        <v>28</v>
      </c>
      <c r="B55" s="65" t="s">
        <v>25</v>
      </c>
      <c r="C55" s="65" t="s">
        <v>196</v>
      </c>
      <c r="D55" s="21" t="s">
        <v>98</v>
      </c>
      <c r="E55" s="15"/>
      <c r="F55" s="15"/>
      <c r="G55" s="15"/>
      <c r="H55" s="15"/>
    </row>
    <row r="56" spans="1:8">
      <c r="A56" s="167" t="s">
        <v>26</v>
      </c>
      <c r="B56" s="168"/>
      <c r="C56" s="168"/>
      <c r="D56" s="169"/>
      <c r="E56" s="15"/>
      <c r="F56" s="15"/>
      <c r="G56" s="15"/>
      <c r="H56" s="15"/>
    </row>
    <row r="57" spans="1:8" ht="31.5">
      <c r="A57" s="29">
        <v>29</v>
      </c>
      <c r="B57" s="65" t="s">
        <v>27</v>
      </c>
      <c r="C57" s="65" t="s">
        <v>196</v>
      </c>
      <c r="D57" s="21" t="s">
        <v>98</v>
      </c>
      <c r="E57" s="15"/>
      <c r="F57" s="15"/>
      <c r="G57" s="15"/>
      <c r="H57" s="15"/>
    </row>
    <row r="58" spans="1:8" ht="31.5">
      <c r="A58" s="29">
        <v>30</v>
      </c>
      <c r="B58" s="65" t="s">
        <v>28</v>
      </c>
      <c r="C58" s="65" t="s">
        <v>196</v>
      </c>
      <c r="D58" s="21" t="s">
        <v>98</v>
      </c>
      <c r="E58" s="15"/>
      <c r="F58" s="15"/>
      <c r="G58" s="15"/>
      <c r="H58" s="15"/>
    </row>
    <row r="59" spans="1:8" ht="40.5" customHeight="1">
      <c r="A59" s="173" t="s">
        <v>30</v>
      </c>
      <c r="B59" s="174"/>
      <c r="C59" s="174"/>
      <c r="D59" s="175"/>
      <c r="E59" s="15"/>
      <c r="F59" s="15"/>
      <c r="G59" s="15"/>
      <c r="H59" s="15"/>
    </row>
    <row r="60" spans="1:8" ht="22.5" customHeight="1">
      <c r="A60" s="167" t="s">
        <v>31</v>
      </c>
      <c r="B60" s="168"/>
      <c r="C60" s="168"/>
      <c r="D60" s="169"/>
      <c r="E60" s="15"/>
      <c r="F60" s="15"/>
      <c r="G60" s="15"/>
      <c r="H60" s="15"/>
    </row>
    <row r="61" spans="1:8" ht="63">
      <c r="A61" s="29">
        <v>31</v>
      </c>
      <c r="B61" s="64" t="s">
        <v>32</v>
      </c>
      <c r="C61" s="64" t="s">
        <v>261</v>
      </c>
      <c r="D61" s="21" t="s">
        <v>98</v>
      </c>
      <c r="E61" s="15"/>
      <c r="F61" s="15"/>
      <c r="G61" s="15"/>
      <c r="H61" s="15"/>
    </row>
    <row r="62" spans="1:8">
      <c r="A62" s="167" t="s">
        <v>33</v>
      </c>
      <c r="B62" s="168"/>
      <c r="C62" s="168"/>
      <c r="D62" s="169"/>
      <c r="E62" s="15"/>
      <c r="F62" s="15"/>
      <c r="G62" s="15"/>
      <c r="H62" s="15"/>
    </row>
    <row r="63" spans="1:8" ht="47.25">
      <c r="A63" s="29">
        <v>32</v>
      </c>
      <c r="B63" s="64" t="s">
        <v>34</v>
      </c>
      <c r="C63" s="64" t="s">
        <v>260</v>
      </c>
      <c r="D63" s="21" t="s">
        <v>98</v>
      </c>
      <c r="E63" s="15"/>
      <c r="F63" s="15"/>
      <c r="G63" s="15"/>
      <c r="H63" s="15"/>
    </row>
    <row r="64" spans="1:8" ht="47.25">
      <c r="A64" s="29">
        <v>33</v>
      </c>
      <c r="B64" s="64" t="s">
        <v>35</v>
      </c>
      <c r="C64" s="64" t="s">
        <v>197</v>
      </c>
      <c r="D64" s="21" t="s">
        <v>98</v>
      </c>
      <c r="E64" s="15"/>
      <c r="F64" s="15"/>
      <c r="G64" s="15"/>
      <c r="H64" s="15"/>
    </row>
    <row r="65" spans="1:8" ht="47.25">
      <c r="A65" s="29">
        <v>34</v>
      </c>
      <c r="B65" s="64" t="s">
        <v>100</v>
      </c>
      <c r="C65" s="64" t="s">
        <v>197</v>
      </c>
      <c r="D65" s="21" t="s">
        <v>98</v>
      </c>
      <c r="E65" s="15"/>
      <c r="F65" s="15"/>
      <c r="G65" s="15"/>
      <c r="H65" s="15"/>
    </row>
    <row r="66" spans="1:8" ht="15.75" customHeight="1">
      <c r="A66" s="167" t="s">
        <v>37</v>
      </c>
      <c r="B66" s="168"/>
      <c r="C66" s="168"/>
      <c r="D66" s="169"/>
      <c r="E66" s="15"/>
      <c r="F66" s="15"/>
      <c r="G66" s="15"/>
      <c r="H66" s="15"/>
    </row>
    <row r="67" spans="1:8" ht="15.75" customHeight="1">
      <c r="A67" s="167" t="s">
        <v>38</v>
      </c>
      <c r="B67" s="168"/>
      <c r="C67" s="168"/>
      <c r="D67" s="169"/>
      <c r="E67" s="15"/>
      <c r="F67" s="15"/>
      <c r="G67" s="15"/>
      <c r="H67" s="15"/>
    </row>
    <row r="68" spans="1:8" ht="15.75" customHeight="1">
      <c r="A68" s="167" t="s">
        <v>39</v>
      </c>
      <c r="B68" s="168"/>
      <c r="C68" s="168"/>
      <c r="D68" s="169"/>
      <c r="E68" s="15"/>
      <c r="F68" s="15"/>
      <c r="G68" s="15"/>
      <c r="H68" s="15"/>
    </row>
    <row r="69" spans="1:8" ht="31.5">
      <c r="A69" s="29">
        <v>35</v>
      </c>
      <c r="B69" s="64" t="s">
        <v>40</v>
      </c>
      <c r="C69" s="64" t="s">
        <v>198</v>
      </c>
      <c r="D69" s="21" t="s">
        <v>98</v>
      </c>
      <c r="E69" s="15"/>
      <c r="F69" s="15"/>
      <c r="G69" s="15"/>
      <c r="H69" s="15"/>
    </row>
    <row r="70" spans="1:8" ht="32.25" thickBot="1">
      <c r="A70" s="66">
        <v>36</v>
      </c>
      <c r="B70" s="67" t="s">
        <v>41</v>
      </c>
      <c r="C70" s="64" t="s">
        <v>259</v>
      </c>
      <c r="D70" s="25" t="s">
        <v>98</v>
      </c>
      <c r="E70" s="15"/>
      <c r="F70" s="15"/>
      <c r="G70" s="15"/>
      <c r="H70" s="15"/>
    </row>
    <row r="71" spans="1:8">
      <c r="A71" s="63"/>
      <c r="B71" s="63"/>
      <c r="C71" s="63"/>
      <c r="D71" s="63"/>
      <c r="E71" s="15"/>
      <c r="F71" s="15"/>
      <c r="G71" s="15"/>
      <c r="H71" s="15"/>
    </row>
  </sheetData>
  <mergeCells count="30">
    <mergeCell ref="A14:D14"/>
    <mergeCell ref="A1:D1"/>
    <mergeCell ref="A2:D2"/>
    <mergeCell ref="A6:D6"/>
    <mergeCell ref="A7:D7"/>
    <mergeCell ref="A10:D10"/>
    <mergeCell ref="A47:D47"/>
    <mergeCell ref="A17:D17"/>
    <mergeCell ref="A19:D19"/>
    <mergeCell ref="A24:D24"/>
    <mergeCell ref="A25:D25"/>
    <mergeCell ref="A33:D33"/>
    <mergeCell ref="A21:D21"/>
    <mergeCell ref="A37:D37"/>
    <mergeCell ref="A38:D38"/>
    <mergeCell ref="A40:D40"/>
    <mergeCell ref="A41:D41"/>
    <mergeCell ref="A45:D45"/>
    <mergeCell ref="A27:D27"/>
    <mergeCell ref="A30:D30"/>
    <mergeCell ref="A62:D62"/>
    <mergeCell ref="A66:D66"/>
    <mergeCell ref="A67:D67"/>
    <mergeCell ref="A68:D68"/>
    <mergeCell ref="A49:D49"/>
    <mergeCell ref="A52:D52"/>
    <mergeCell ref="A53:D53"/>
    <mergeCell ref="A56:D56"/>
    <mergeCell ref="A59:D59"/>
    <mergeCell ref="A60:D60"/>
  </mergeCells>
  <hyperlinks>
    <hyperlink ref="A24" location="P690" display="P690"/>
  </hyperlinks>
  <printOptions horizontalCentered="1"/>
  <pageMargins left="0" right="0" top="0" bottom="0" header="0" footer="0"/>
  <pageSetup paperSize="9" scale="43" fitToHeight="56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59"/>
  <sheetViews>
    <sheetView view="pageBreakPreview" topLeftCell="A34" zoomScale="90" zoomScaleNormal="80" zoomScaleSheetLayoutView="90" workbookViewId="0">
      <selection activeCell="J51" sqref="J51"/>
    </sheetView>
  </sheetViews>
  <sheetFormatPr defaultColWidth="9.140625" defaultRowHeight="15.75"/>
  <cols>
    <col min="1" max="1" width="4.42578125" style="4" bestFit="1" customWidth="1"/>
    <col min="2" max="2" width="80.28515625" style="2" customWidth="1"/>
    <col min="3" max="3" width="16.5703125" style="2" customWidth="1"/>
    <col min="4" max="4" width="16.42578125" style="2" customWidth="1"/>
    <col min="5" max="5" width="15" style="2" customWidth="1"/>
    <col min="6" max="6" width="15.42578125" style="2" customWidth="1"/>
    <col min="7" max="7" width="35.28515625" style="3" customWidth="1"/>
    <col min="8" max="16384" width="9.140625" style="1"/>
  </cols>
  <sheetData>
    <row r="1" spans="1:13" ht="33" customHeight="1">
      <c r="A1" s="189" t="s">
        <v>71</v>
      </c>
      <c r="B1" s="189"/>
      <c r="C1" s="189"/>
      <c r="D1" s="189"/>
      <c r="E1" s="189"/>
      <c r="F1" s="189"/>
      <c r="G1" s="189"/>
    </row>
    <row r="2" spans="1:13" ht="61.5" customHeight="1">
      <c r="A2" s="186" t="s">
        <v>257</v>
      </c>
      <c r="B2" s="186"/>
      <c r="C2" s="186"/>
      <c r="D2" s="186"/>
      <c r="E2" s="186"/>
      <c r="F2" s="186"/>
      <c r="G2" s="186"/>
    </row>
    <row r="3" spans="1:13" ht="19.5" customHeight="1" thickBot="1">
      <c r="A3" s="134"/>
      <c r="B3" s="70"/>
      <c r="C3" s="70"/>
      <c r="D3" s="70"/>
      <c r="E3" s="193"/>
      <c r="F3" s="193"/>
      <c r="G3" s="193"/>
    </row>
    <row r="4" spans="1:13" s="15" customFormat="1" ht="15.75" customHeight="1">
      <c r="A4" s="190" t="s">
        <v>42</v>
      </c>
      <c r="B4" s="191" t="s">
        <v>72</v>
      </c>
      <c r="C4" s="194" t="s">
        <v>73</v>
      </c>
      <c r="D4" s="194" t="s">
        <v>74</v>
      </c>
      <c r="E4" s="196"/>
      <c r="F4" s="196"/>
      <c r="G4" s="197"/>
    </row>
    <row r="5" spans="1:13" s="15" customFormat="1" ht="70.5" customHeight="1">
      <c r="A5" s="167"/>
      <c r="B5" s="192"/>
      <c r="C5" s="195"/>
      <c r="D5" s="13" t="s">
        <v>75</v>
      </c>
      <c r="E5" s="13" t="s">
        <v>76</v>
      </c>
      <c r="F5" s="13" t="s">
        <v>77</v>
      </c>
      <c r="G5" s="14" t="s">
        <v>78</v>
      </c>
    </row>
    <row r="6" spans="1:13" s="15" customFormat="1">
      <c r="A6" s="29">
        <v>1</v>
      </c>
      <c r="B6" s="145">
        <v>2</v>
      </c>
      <c r="C6" s="145">
        <v>3</v>
      </c>
      <c r="D6" s="145">
        <v>4</v>
      </c>
      <c r="E6" s="145">
        <v>5</v>
      </c>
      <c r="F6" s="145">
        <v>6</v>
      </c>
      <c r="G6" s="147">
        <v>7</v>
      </c>
    </row>
    <row r="7" spans="1:13" s="15" customFormat="1" ht="27" customHeight="1">
      <c r="A7" s="206" t="s">
        <v>110</v>
      </c>
      <c r="B7" s="207"/>
      <c r="C7" s="207"/>
      <c r="D7" s="207"/>
      <c r="E7" s="207"/>
      <c r="F7" s="207"/>
      <c r="G7" s="208"/>
      <c r="H7" s="36"/>
    </row>
    <row r="8" spans="1:13" ht="79.5" customHeight="1">
      <c r="A8" s="30" t="s">
        <v>106</v>
      </c>
      <c r="B8" s="82" t="s">
        <v>105</v>
      </c>
      <c r="C8" s="31" t="s">
        <v>86</v>
      </c>
      <c r="D8" s="83">
        <v>30</v>
      </c>
      <c r="E8" s="68">
        <v>52.6</v>
      </c>
      <c r="F8" s="32"/>
      <c r="G8" s="14" t="s">
        <v>256</v>
      </c>
      <c r="H8" s="138" t="s">
        <v>242</v>
      </c>
      <c r="M8" s="28"/>
    </row>
    <row r="9" spans="1:13" ht="61.5" customHeight="1">
      <c r="A9" s="30" t="s">
        <v>135</v>
      </c>
      <c r="B9" s="82" t="s">
        <v>107</v>
      </c>
      <c r="C9" s="31" t="s">
        <v>86</v>
      </c>
      <c r="D9" s="83" t="s">
        <v>136</v>
      </c>
      <c r="E9" s="32"/>
      <c r="F9" s="32"/>
      <c r="G9" s="14"/>
      <c r="H9" s="138" t="s">
        <v>242</v>
      </c>
    </row>
    <row r="10" spans="1:13" ht="31.5" customHeight="1">
      <c r="A10" s="206" t="s">
        <v>111</v>
      </c>
      <c r="B10" s="207"/>
      <c r="C10" s="207"/>
      <c r="D10" s="207"/>
      <c r="E10" s="207"/>
      <c r="F10" s="207"/>
      <c r="G10" s="208"/>
      <c r="H10" s="36"/>
    </row>
    <row r="11" spans="1:13" ht="73.5" customHeight="1">
      <c r="A11" s="30" t="s">
        <v>137</v>
      </c>
      <c r="B11" s="82" t="s">
        <v>108</v>
      </c>
      <c r="C11" s="31" t="s">
        <v>86</v>
      </c>
      <c r="D11" s="83">
        <v>40</v>
      </c>
      <c r="E11" s="68">
        <v>41</v>
      </c>
      <c r="F11" s="68">
        <v>1</v>
      </c>
      <c r="G11" s="14" t="s">
        <v>244</v>
      </c>
      <c r="H11" s="84" t="s">
        <v>227</v>
      </c>
    </row>
    <row r="12" spans="1:13" ht="72.75" customHeight="1">
      <c r="A12" s="30" t="s">
        <v>138</v>
      </c>
      <c r="B12" s="82" t="s">
        <v>109</v>
      </c>
      <c r="C12" s="31" t="s">
        <v>86</v>
      </c>
      <c r="D12" s="83">
        <v>23</v>
      </c>
      <c r="E12" s="68">
        <v>23</v>
      </c>
      <c r="F12" s="68">
        <v>0</v>
      </c>
      <c r="G12" s="14" t="s">
        <v>244</v>
      </c>
      <c r="H12" s="84" t="s">
        <v>227</v>
      </c>
    </row>
    <row r="13" spans="1:13" ht="44.25" customHeight="1">
      <c r="A13" s="30" t="s">
        <v>139</v>
      </c>
      <c r="B13" s="82" t="s">
        <v>112</v>
      </c>
      <c r="C13" s="31" t="s">
        <v>86</v>
      </c>
      <c r="D13" s="153">
        <v>32</v>
      </c>
      <c r="E13" s="68">
        <v>32</v>
      </c>
      <c r="F13" s="68">
        <v>0</v>
      </c>
      <c r="G13" s="14" t="s">
        <v>244</v>
      </c>
      <c r="H13" s="84" t="s">
        <v>227</v>
      </c>
      <c r="I13" s="27"/>
    </row>
    <row r="14" spans="1:13" ht="38.25" customHeight="1">
      <c r="A14" s="30" t="s">
        <v>140</v>
      </c>
      <c r="B14" s="82" t="s">
        <v>113</v>
      </c>
      <c r="C14" s="31" t="s">
        <v>80</v>
      </c>
      <c r="D14" s="83">
        <v>1450</v>
      </c>
      <c r="E14" s="83">
        <v>1451</v>
      </c>
      <c r="F14" s="13">
        <v>1</v>
      </c>
      <c r="G14" s="14" t="s">
        <v>244</v>
      </c>
      <c r="H14" s="36" t="s">
        <v>227</v>
      </c>
    </row>
    <row r="15" spans="1:13" ht="45.75" customHeight="1">
      <c r="A15" s="30" t="s">
        <v>141</v>
      </c>
      <c r="B15" s="82" t="s">
        <v>114</v>
      </c>
      <c r="C15" s="31" t="s">
        <v>86</v>
      </c>
      <c r="D15" s="13">
        <v>46.5</v>
      </c>
      <c r="E15" s="13">
        <v>46.6</v>
      </c>
      <c r="F15" s="13">
        <v>0.1</v>
      </c>
      <c r="G15" s="14" t="s">
        <v>244</v>
      </c>
      <c r="H15" s="84" t="s">
        <v>227</v>
      </c>
      <c r="I15" s="27"/>
    </row>
    <row r="16" spans="1:13" ht="38.25">
      <c r="A16" s="30" t="s">
        <v>142</v>
      </c>
      <c r="B16" s="82" t="s">
        <v>115</v>
      </c>
      <c r="C16" s="31" t="s">
        <v>84</v>
      </c>
      <c r="D16" s="13">
        <v>489</v>
      </c>
      <c r="E16" s="68">
        <v>499</v>
      </c>
      <c r="F16" s="13">
        <f>E16-D16</f>
        <v>10</v>
      </c>
      <c r="G16" s="147" t="s">
        <v>266</v>
      </c>
      <c r="H16" s="84" t="s">
        <v>239</v>
      </c>
      <c r="I16" s="15" t="s">
        <v>242</v>
      </c>
    </row>
    <row r="17" spans="1:16" ht="63" customHeight="1">
      <c r="A17" s="30" t="s">
        <v>143</v>
      </c>
      <c r="B17" s="82" t="s">
        <v>85</v>
      </c>
      <c r="C17" s="31" t="s">
        <v>84</v>
      </c>
      <c r="D17" s="13">
        <v>807</v>
      </c>
      <c r="E17" s="68">
        <v>822</v>
      </c>
      <c r="F17" s="13">
        <f>E17-D17</f>
        <v>15</v>
      </c>
      <c r="G17" s="14" t="s">
        <v>280</v>
      </c>
      <c r="H17" s="84" t="s">
        <v>239</v>
      </c>
      <c r="I17" s="15" t="s">
        <v>242</v>
      </c>
      <c r="K17" s="204" t="s">
        <v>267</v>
      </c>
      <c r="L17" s="205"/>
      <c r="M17" s="205"/>
      <c r="N17" s="205"/>
      <c r="O17" s="205"/>
      <c r="P17" s="205"/>
    </row>
    <row r="18" spans="1:16" s="26" customFormat="1" ht="36.75" customHeight="1">
      <c r="A18" s="198" t="s">
        <v>116</v>
      </c>
      <c r="B18" s="199"/>
      <c r="C18" s="199"/>
      <c r="D18" s="199"/>
      <c r="E18" s="199"/>
      <c r="F18" s="199"/>
      <c r="G18" s="200"/>
      <c r="H18" s="85"/>
      <c r="I18" s="41"/>
    </row>
    <row r="19" spans="1:16" ht="35.25" customHeight="1">
      <c r="A19" s="30" t="s">
        <v>144</v>
      </c>
      <c r="B19" s="82" t="s">
        <v>117</v>
      </c>
      <c r="C19" s="31" t="s">
        <v>80</v>
      </c>
      <c r="D19" s="31">
        <v>61435</v>
      </c>
      <c r="E19" s="68">
        <v>61437</v>
      </c>
      <c r="F19" s="32">
        <f>E19-D19</f>
        <v>2</v>
      </c>
      <c r="G19" s="14" t="s">
        <v>98</v>
      </c>
      <c r="H19" s="84" t="s">
        <v>239</v>
      </c>
      <c r="I19" s="42"/>
      <c r="K19" s="212"/>
      <c r="L19" s="212"/>
      <c r="M19" s="212"/>
      <c r="N19" s="212"/>
    </row>
    <row r="20" spans="1:16" ht="41.25" customHeight="1">
      <c r="A20" s="30" t="s">
        <v>145</v>
      </c>
      <c r="B20" s="82" t="s">
        <v>118</v>
      </c>
      <c r="C20" s="31" t="s">
        <v>80</v>
      </c>
      <c r="D20" s="31">
        <v>155</v>
      </c>
      <c r="E20" s="68">
        <v>187</v>
      </c>
      <c r="F20" s="32">
        <f>E20-D20</f>
        <v>32</v>
      </c>
      <c r="G20" s="14" t="s">
        <v>281</v>
      </c>
      <c r="H20" s="84" t="s">
        <v>239</v>
      </c>
      <c r="I20" s="15"/>
    </row>
    <row r="21" spans="1:16" ht="15">
      <c r="A21" s="30" t="s">
        <v>146</v>
      </c>
      <c r="B21" s="82" t="s">
        <v>87</v>
      </c>
      <c r="C21" s="31" t="s">
        <v>84</v>
      </c>
      <c r="D21" s="31">
        <v>7</v>
      </c>
      <c r="E21" s="32"/>
      <c r="F21" s="32"/>
      <c r="G21" s="14"/>
      <c r="H21" s="84"/>
    </row>
    <row r="22" spans="1:16" ht="63.75">
      <c r="A22" s="30"/>
      <c r="B22" s="82" t="s">
        <v>88</v>
      </c>
      <c r="C22" s="86"/>
      <c r="D22" s="38">
        <v>5</v>
      </c>
      <c r="E22" s="68">
        <v>1</v>
      </c>
      <c r="F22" s="32">
        <f>E22-D22</f>
        <v>-4</v>
      </c>
      <c r="G22" s="14" t="s">
        <v>268</v>
      </c>
      <c r="H22" s="36" t="s">
        <v>239</v>
      </c>
    </row>
    <row r="23" spans="1:16" ht="76.5">
      <c r="A23" s="30"/>
      <c r="B23" s="82" t="s">
        <v>83</v>
      </c>
      <c r="C23" s="86"/>
      <c r="D23" s="38">
        <v>2</v>
      </c>
      <c r="E23" s="38">
        <v>1</v>
      </c>
      <c r="F23" s="32">
        <f>E23-D23</f>
        <v>-1</v>
      </c>
      <c r="G23" s="154" t="s">
        <v>273</v>
      </c>
      <c r="H23" s="36" t="s">
        <v>242</v>
      </c>
    </row>
    <row r="24" spans="1:16" ht="30" customHeight="1">
      <c r="A24" s="198" t="s">
        <v>119</v>
      </c>
      <c r="B24" s="199"/>
      <c r="C24" s="199"/>
      <c r="D24" s="199"/>
      <c r="E24" s="199"/>
      <c r="F24" s="199"/>
      <c r="G24" s="200"/>
      <c r="H24" s="36"/>
    </row>
    <row r="25" spans="1:16" ht="31.5" customHeight="1">
      <c r="A25" s="30" t="s">
        <v>147</v>
      </c>
      <c r="B25" s="82" t="s">
        <v>120</v>
      </c>
      <c r="C25" s="87" t="s">
        <v>80</v>
      </c>
      <c r="D25" s="83">
        <v>97744</v>
      </c>
      <c r="E25" s="13">
        <v>177312</v>
      </c>
      <c r="F25" s="40" t="s">
        <v>170</v>
      </c>
      <c r="G25" s="14"/>
      <c r="H25" s="84"/>
      <c r="I25" s="27"/>
    </row>
    <row r="26" spans="1:16" s="141" customFormat="1" ht="31.5" customHeight="1">
      <c r="A26" s="30" t="s">
        <v>148</v>
      </c>
      <c r="B26" s="82" t="s">
        <v>121</v>
      </c>
      <c r="C26" s="87" t="s">
        <v>80</v>
      </c>
      <c r="D26" s="153">
        <v>13741</v>
      </c>
      <c r="E26" s="68">
        <v>13741</v>
      </c>
      <c r="F26" s="68">
        <v>0</v>
      </c>
      <c r="G26" s="14"/>
      <c r="H26" s="140"/>
    </row>
    <row r="27" spans="1:16" ht="25.5">
      <c r="A27" s="30" t="s">
        <v>149</v>
      </c>
      <c r="B27" s="82" t="s">
        <v>81</v>
      </c>
      <c r="C27" s="87" t="s">
        <v>166</v>
      </c>
      <c r="D27" s="31">
        <v>49</v>
      </c>
      <c r="E27" s="32">
        <v>49</v>
      </c>
      <c r="F27" s="68">
        <v>0</v>
      </c>
      <c r="G27" s="88"/>
      <c r="H27" s="36"/>
    </row>
    <row r="28" spans="1:16" s="141" customFormat="1" ht="27" customHeight="1">
      <c r="A28" s="30" t="s">
        <v>150</v>
      </c>
      <c r="B28" s="82" t="s">
        <v>122</v>
      </c>
      <c r="C28" s="87" t="s">
        <v>80</v>
      </c>
      <c r="D28" s="83">
        <v>49</v>
      </c>
      <c r="E28" s="68">
        <v>49</v>
      </c>
      <c r="F28" s="68">
        <v>0</v>
      </c>
      <c r="G28" s="89"/>
      <c r="H28" s="140"/>
    </row>
    <row r="29" spans="1:16" s="141" customFormat="1" ht="15">
      <c r="A29" s="30" t="s">
        <v>151</v>
      </c>
      <c r="B29" s="82" t="s">
        <v>97</v>
      </c>
      <c r="C29" s="87" t="s">
        <v>167</v>
      </c>
      <c r="D29" s="31">
        <v>115</v>
      </c>
      <c r="E29" s="68">
        <v>115</v>
      </c>
      <c r="F29" s="68">
        <v>0</v>
      </c>
      <c r="G29" s="89"/>
      <c r="H29" s="140"/>
    </row>
    <row r="30" spans="1:16" ht="25.5">
      <c r="A30" s="30" t="s">
        <v>152</v>
      </c>
      <c r="B30" s="82" t="s">
        <v>82</v>
      </c>
      <c r="C30" s="87"/>
      <c r="D30" s="31" t="s">
        <v>136</v>
      </c>
      <c r="E30" s="32"/>
      <c r="F30" s="32"/>
      <c r="G30" s="209" t="s">
        <v>156</v>
      </c>
      <c r="H30" s="36"/>
    </row>
    <row r="31" spans="1:16" ht="34.5" customHeight="1">
      <c r="A31" s="33"/>
      <c r="B31" s="82" t="s">
        <v>123</v>
      </c>
      <c r="C31" s="87" t="s">
        <v>168</v>
      </c>
      <c r="D31" s="31">
        <v>1</v>
      </c>
      <c r="E31" s="32"/>
      <c r="F31" s="32"/>
      <c r="G31" s="210"/>
      <c r="H31" s="36"/>
    </row>
    <row r="32" spans="1:16" ht="25.5">
      <c r="A32" s="33"/>
      <c r="B32" s="82" t="s">
        <v>124</v>
      </c>
      <c r="C32" s="87"/>
      <c r="D32" s="31" t="s">
        <v>136</v>
      </c>
      <c r="E32" s="39"/>
      <c r="F32" s="39"/>
      <c r="G32" s="210"/>
      <c r="H32" s="36"/>
    </row>
    <row r="33" spans="1:8" ht="25.5">
      <c r="A33" s="33"/>
      <c r="B33" s="82" t="s">
        <v>125</v>
      </c>
      <c r="C33" s="87" t="s">
        <v>168</v>
      </c>
      <c r="D33" s="31">
        <v>6</v>
      </c>
      <c r="E33" s="34"/>
      <c r="F33" s="32"/>
      <c r="G33" s="211"/>
      <c r="H33" s="36"/>
    </row>
    <row r="34" spans="1:8" ht="33" customHeight="1">
      <c r="A34" s="198" t="s">
        <v>126</v>
      </c>
      <c r="B34" s="199"/>
      <c r="C34" s="199"/>
      <c r="D34" s="199"/>
      <c r="E34" s="199"/>
      <c r="F34" s="199"/>
      <c r="G34" s="200"/>
      <c r="H34" s="36"/>
    </row>
    <row r="35" spans="1:8" ht="42.75" customHeight="1">
      <c r="A35" s="37" t="s">
        <v>153</v>
      </c>
      <c r="B35" s="82" t="s">
        <v>127</v>
      </c>
      <c r="C35" s="31" t="s">
        <v>86</v>
      </c>
      <c r="D35" s="38">
        <v>1.6</v>
      </c>
      <c r="E35" s="34"/>
      <c r="F35" s="32"/>
      <c r="G35" s="201" t="s">
        <v>156</v>
      </c>
      <c r="H35" s="36"/>
    </row>
    <row r="36" spans="1:8" ht="42.75" customHeight="1">
      <c r="A36" s="37" t="s">
        <v>154</v>
      </c>
      <c r="B36" s="82" t="s">
        <v>128</v>
      </c>
      <c r="C36" s="31" t="s">
        <v>86</v>
      </c>
      <c r="D36" s="90">
        <v>24.5</v>
      </c>
      <c r="E36" s="34"/>
      <c r="F36" s="32"/>
      <c r="G36" s="202"/>
      <c r="H36" s="36"/>
    </row>
    <row r="37" spans="1:8" ht="25.5">
      <c r="A37" s="37" t="s">
        <v>155</v>
      </c>
      <c r="B37" s="82" t="s">
        <v>129</v>
      </c>
      <c r="C37" s="31" t="s">
        <v>86</v>
      </c>
      <c r="D37" s="90">
        <v>40</v>
      </c>
      <c r="E37" s="35"/>
      <c r="F37" s="32"/>
      <c r="G37" s="203"/>
      <c r="H37" s="36"/>
    </row>
    <row r="38" spans="1:8" ht="32.25" customHeight="1">
      <c r="A38" s="198" t="s">
        <v>130</v>
      </c>
      <c r="B38" s="199"/>
      <c r="C38" s="199"/>
      <c r="D38" s="199"/>
      <c r="E38" s="199"/>
      <c r="F38" s="199"/>
      <c r="G38" s="200"/>
      <c r="H38" s="36"/>
    </row>
    <row r="39" spans="1:8" s="11" customFormat="1" ht="99.75" customHeight="1">
      <c r="A39" s="37" t="s">
        <v>157</v>
      </c>
      <c r="B39" s="82" t="s">
        <v>131</v>
      </c>
      <c r="C39" s="31" t="s">
        <v>86</v>
      </c>
      <c r="D39" s="31">
        <v>32</v>
      </c>
      <c r="E39" s="31">
        <v>38</v>
      </c>
      <c r="F39" s="31"/>
      <c r="G39" s="14" t="s">
        <v>277</v>
      </c>
      <c r="H39" s="138" t="s">
        <v>242</v>
      </c>
    </row>
    <row r="40" spans="1:8" ht="36" customHeight="1">
      <c r="A40" s="37" t="s">
        <v>158</v>
      </c>
      <c r="B40" s="82" t="s">
        <v>132</v>
      </c>
      <c r="C40" s="31" t="s">
        <v>86</v>
      </c>
      <c r="D40" s="31">
        <v>60</v>
      </c>
      <c r="E40" s="31">
        <v>60</v>
      </c>
      <c r="F40" s="31"/>
      <c r="G40" s="14" t="s">
        <v>255</v>
      </c>
      <c r="H40" s="138" t="s">
        <v>242</v>
      </c>
    </row>
    <row r="41" spans="1:8" ht="31.5" customHeight="1">
      <c r="A41" s="37" t="s">
        <v>159</v>
      </c>
      <c r="B41" s="82" t="s">
        <v>133</v>
      </c>
      <c r="C41" s="31" t="s">
        <v>167</v>
      </c>
      <c r="D41" s="31">
        <v>2884</v>
      </c>
      <c r="E41" s="31">
        <v>2884</v>
      </c>
      <c r="F41" s="31"/>
      <c r="G41" s="89" t="s">
        <v>169</v>
      </c>
      <c r="H41" s="36"/>
    </row>
    <row r="42" spans="1:8" ht="15">
      <c r="A42" s="33"/>
      <c r="B42" s="82" t="s">
        <v>89</v>
      </c>
      <c r="C42" s="31" t="s">
        <v>167</v>
      </c>
      <c r="D42" s="31">
        <v>850</v>
      </c>
      <c r="E42" s="31">
        <v>850</v>
      </c>
      <c r="F42" s="31"/>
      <c r="G42" s="62"/>
      <c r="H42" s="36"/>
    </row>
    <row r="43" spans="1:8" ht="15">
      <c r="A43" s="33"/>
      <c r="B43" s="82" t="s">
        <v>90</v>
      </c>
      <c r="C43" s="31" t="s">
        <v>167</v>
      </c>
      <c r="D43" s="31">
        <v>2034</v>
      </c>
      <c r="E43" s="31">
        <v>2034</v>
      </c>
      <c r="F43" s="31"/>
      <c r="G43" s="62"/>
      <c r="H43" s="36"/>
    </row>
    <row r="44" spans="1:8" ht="15">
      <c r="A44" s="37" t="s">
        <v>160</v>
      </c>
      <c r="B44" s="82" t="s">
        <v>91</v>
      </c>
      <c r="C44" s="31" t="s">
        <v>167</v>
      </c>
      <c r="D44" s="31">
        <v>100</v>
      </c>
      <c r="E44" s="31">
        <v>100</v>
      </c>
      <c r="F44" s="31"/>
      <c r="G44" s="62"/>
      <c r="H44" s="36"/>
    </row>
    <row r="45" spans="1:8" ht="25.5">
      <c r="A45" s="37" t="s">
        <v>161</v>
      </c>
      <c r="B45" s="82" t="s">
        <v>134</v>
      </c>
      <c r="C45" s="31"/>
      <c r="D45" s="31"/>
      <c r="E45" s="31"/>
      <c r="F45" s="31"/>
      <c r="G45" s="62"/>
      <c r="H45" s="36"/>
    </row>
    <row r="46" spans="1:8" ht="15">
      <c r="A46" s="37"/>
      <c r="B46" s="82" t="s">
        <v>92</v>
      </c>
      <c r="C46" s="31" t="s">
        <v>86</v>
      </c>
      <c r="D46" s="90">
        <v>25.3</v>
      </c>
      <c r="E46" s="31">
        <v>25.3</v>
      </c>
      <c r="F46" s="31"/>
      <c r="G46" s="62"/>
      <c r="H46" s="36"/>
    </row>
    <row r="47" spans="1:8" ht="15">
      <c r="A47" s="37"/>
      <c r="B47" s="82" t="s">
        <v>93</v>
      </c>
      <c r="C47" s="31" t="s">
        <v>86</v>
      </c>
      <c r="D47" s="31">
        <v>48.4</v>
      </c>
      <c r="E47" s="31">
        <v>48.4</v>
      </c>
      <c r="F47" s="31"/>
      <c r="G47" s="62"/>
      <c r="H47" s="36"/>
    </row>
    <row r="48" spans="1:8" ht="15">
      <c r="A48" s="37" t="s">
        <v>162</v>
      </c>
      <c r="B48" s="82" t="s">
        <v>79</v>
      </c>
      <c r="C48" s="31" t="s">
        <v>80</v>
      </c>
      <c r="D48" s="31">
        <v>76409</v>
      </c>
      <c r="E48" s="31">
        <v>76409</v>
      </c>
      <c r="F48" s="31"/>
      <c r="G48" s="62"/>
      <c r="H48" s="36"/>
    </row>
    <row r="49" spans="1:8" ht="39" customHeight="1">
      <c r="A49" s="37" t="s">
        <v>163</v>
      </c>
      <c r="B49" s="82" t="s">
        <v>94</v>
      </c>
      <c r="C49" s="31" t="s">
        <v>86</v>
      </c>
      <c r="D49" s="31">
        <v>77</v>
      </c>
      <c r="E49" s="31">
        <v>78</v>
      </c>
      <c r="F49" s="31">
        <v>1</v>
      </c>
      <c r="G49" s="14"/>
      <c r="H49" s="84"/>
    </row>
    <row r="50" spans="1:8" ht="29.25" customHeight="1">
      <c r="A50" s="37" t="s">
        <v>164</v>
      </c>
      <c r="B50" s="82" t="s">
        <v>102</v>
      </c>
      <c r="C50" s="31" t="s">
        <v>167</v>
      </c>
      <c r="D50" s="31">
        <v>850</v>
      </c>
      <c r="E50" s="31">
        <v>179</v>
      </c>
      <c r="F50" s="31">
        <f>E50-D50</f>
        <v>-671</v>
      </c>
      <c r="G50" s="62"/>
      <c r="H50" s="84"/>
    </row>
    <row r="51" spans="1:8" ht="40.5" customHeight="1" thickBot="1">
      <c r="A51" s="91" t="s">
        <v>165</v>
      </c>
      <c r="B51" s="92" t="s">
        <v>95</v>
      </c>
      <c r="C51" s="93" t="s">
        <v>171</v>
      </c>
      <c r="D51" s="93">
        <v>21371</v>
      </c>
      <c r="E51" s="93">
        <v>16878</v>
      </c>
      <c r="F51" s="31">
        <f>E51-D51</f>
        <v>-4493</v>
      </c>
      <c r="G51" s="89" t="s">
        <v>199</v>
      </c>
      <c r="H51" s="84"/>
    </row>
    <row r="59" spans="1:8">
      <c r="E59" s="139"/>
    </row>
  </sheetData>
  <mergeCells count="17">
    <mergeCell ref="A34:G34"/>
    <mergeCell ref="A38:G38"/>
    <mergeCell ref="G35:G37"/>
    <mergeCell ref="K17:P17"/>
    <mergeCell ref="A7:G7"/>
    <mergeCell ref="A10:G10"/>
    <mergeCell ref="G30:G33"/>
    <mergeCell ref="K19:N19"/>
    <mergeCell ref="A18:G18"/>
    <mergeCell ref="A24:G24"/>
    <mergeCell ref="A1:G1"/>
    <mergeCell ref="A2:G2"/>
    <mergeCell ref="A4:A5"/>
    <mergeCell ref="B4:B5"/>
    <mergeCell ref="E3:G3"/>
    <mergeCell ref="C4:C5"/>
    <mergeCell ref="D4:G4"/>
  </mergeCells>
  <hyperlinks>
    <hyperlink ref="A7" location="P542" display="P542"/>
    <hyperlink ref="A10" location="P690" display="P690"/>
    <hyperlink ref="A18" location="P788" display="P788"/>
    <hyperlink ref="A24" location="P905" display="P905"/>
    <hyperlink ref="A34" location="P1122" display="P1122"/>
    <hyperlink ref="A38" location="P1236" display="P1236"/>
  </hyperlinks>
  <printOptions horizontalCentered="1"/>
  <pageMargins left="0" right="0" top="0" bottom="0" header="0" footer="0"/>
  <pageSetup paperSize="9" scale="54" fitToHeight="56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151"/>
  <sheetViews>
    <sheetView topLeftCell="A89" workbookViewId="0">
      <selection activeCell="D99" sqref="D99"/>
    </sheetView>
  </sheetViews>
  <sheetFormatPr defaultColWidth="9.140625" defaultRowHeight="15.75"/>
  <cols>
    <col min="1" max="1" width="4.42578125" style="4" bestFit="1" customWidth="1"/>
    <col min="2" max="2" width="42" style="2" customWidth="1"/>
    <col min="3" max="3" width="10.85546875" style="2" customWidth="1"/>
    <col min="4" max="4" width="11.85546875" style="2" customWidth="1"/>
    <col min="5" max="5" width="12" style="2" customWidth="1"/>
    <col min="6" max="6" width="12.85546875" style="2" customWidth="1"/>
    <col min="7" max="7" width="10.5703125" style="2" customWidth="1"/>
    <col min="8" max="8" width="13.85546875" style="3" customWidth="1"/>
    <col min="9" max="9" width="14.7109375" style="3" customWidth="1"/>
    <col min="10" max="10" width="12.5703125" style="1" customWidth="1"/>
    <col min="11" max="11" width="11.85546875" style="1" customWidth="1"/>
    <col min="12" max="12" width="12.7109375" style="1" customWidth="1"/>
    <col min="13" max="13" width="9.5703125" style="1" customWidth="1"/>
    <col min="14" max="14" width="10.7109375" style="1" customWidth="1"/>
    <col min="15" max="15" width="11.5703125" style="1" customWidth="1"/>
    <col min="16" max="16" width="11.7109375" style="1" customWidth="1"/>
    <col min="17" max="17" width="13.28515625" style="1" customWidth="1"/>
    <col min="18" max="18" width="11.140625" style="1" customWidth="1"/>
    <col min="19" max="19" width="11.42578125" style="1" customWidth="1"/>
    <col min="20" max="20" width="9.140625" style="1"/>
    <col min="21" max="21" width="11" style="1" bestFit="1" customWidth="1"/>
    <col min="22" max="22" width="12.85546875" style="1" customWidth="1"/>
    <col min="23" max="23" width="9.5703125" style="1" bestFit="1" customWidth="1"/>
    <col min="24" max="16384" width="9.140625" style="1"/>
  </cols>
  <sheetData>
    <row r="1" spans="1:24" ht="33" customHeight="1">
      <c r="A1" s="229" t="s">
        <v>57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229"/>
      <c r="Q1" s="229"/>
      <c r="R1" s="229"/>
      <c r="S1" s="229"/>
    </row>
    <row r="2" spans="1:24" ht="42.75" customHeight="1">
      <c r="A2" s="230" t="s">
        <v>238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230"/>
      <c r="U2" s="231"/>
      <c r="V2" s="231"/>
      <c r="W2" s="231"/>
      <c r="X2" s="231"/>
    </row>
    <row r="3" spans="1:24" ht="19.5" customHeight="1" thickBot="1">
      <c r="Q3" s="232" t="s">
        <v>58</v>
      </c>
      <c r="R3" s="232"/>
      <c r="S3" s="232"/>
    </row>
    <row r="4" spans="1:24" ht="15.75" customHeight="1">
      <c r="A4" s="190" t="s">
        <v>42</v>
      </c>
      <c r="B4" s="233" t="s">
        <v>45</v>
      </c>
      <c r="C4" s="191" t="s">
        <v>46</v>
      </c>
      <c r="D4" s="191" t="s">
        <v>47</v>
      </c>
      <c r="E4" s="191"/>
      <c r="F4" s="191"/>
      <c r="G4" s="191"/>
      <c r="H4" s="191"/>
      <c r="I4" s="235" t="s">
        <v>48</v>
      </c>
      <c r="J4" s="191" t="s">
        <v>49</v>
      </c>
      <c r="K4" s="191"/>
      <c r="L4" s="191"/>
      <c r="M4" s="191"/>
      <c r="N4" s="191"/>
      <c r="O4" s="191" t="s">
        <v>50</v>
      </c>
      <c r="P4" s="191"/>
      <c r="Q4" s="191"/>
      <c r="R4" s="191"/>
      <c r="S4" s="226"/>
    </row>
    <row r="5" spans="1:24">
      <c r="A5" s="167"/>
      <c r="B5" s="234"/>
      <c r="C5" s="192"/>
      <c r="D5" s="192" t="s">
        <v>51</v>
      </c>
      <c r="E5" s="192" t="s">
        <v>52</v>
      </c>
      <c r="F5" s="192"/>
      <c r="G5" s="192"/>
      <c r="H5" s="192"/>
      <c r="I5" s="236"/>
      <c r="J5" s="192" t="s">
        <v>51</v>
      </c>
      <c r="K5" s="192" t="s">
        <v>52</v>
      </c>
      <c r="L5" s="192"/>
      <c r="M5" s="192"/>
      <c r="N5" s="192"/>
      <c r="O5" s="192" t="s">
        <v>51</v>
      </c>
      <c r="P5" s="192" t="s">
        <v>52</v>
      </c>
      <c r="Q5" s="192"/>
      <c r="R5" s="192"/>
      <c r="S5" s="227"/>
    </row>
    <row r="6" spans="1:24" ht="93">
      <c r="A6" s="167"/>
      <c r="B6" s="234"/>
      <c r="C6" s="192"/>
      <c r="D6" s="192"/>
      <c r="E6" s="162" t="s">
        <v>53</v>
      </c>
      <c r="F6" s="162" t="s">
        <v>54</v>
      </c>
      <c r="G6" s="162" t="s">
        <v>55</v>
      </c>
      <c r="H6" s="162" t="s">
        <v>56</v>
      </c>
      <c r="I6" s="236"/>
      <c r="J6" s="192"/>
      <c r="K6" s="162" t="s">
        <v>53</v>
      </c>
      <c r="L6" s="162" t="s">
        <v>54</v>
      </c>
      <c r="M6" s="162" t="s">
        <v>55</v>
      </c>
      <c r="N6" s="162" t="s">
        <v>56</v>
      </c>
      <c r="O6" s="192"/>
      <c r="P6" s="162" t="s">
        <v>53</v>
      </c>
      <c r="Q6" s="162" t="s">
        <v>54</v>
      </c>
      <c r="R6" s="162" t="s">
        <v>55</v>
      </c>
      <c r="S6" s="95" t="s">
        <v>56</v>
      </c>
    </row>
    <row r="7" spans="1:24" ht="18.75">
      <c r="A7" s="96">
        <v>1</v>
      </c>
      <c r="B7" s="160">
        <v>2</v>
      </c>
      <c r="C7" s="160">
        <v>3</v>
      </c>
      <c r="D7" s="160">
        <v>4</v>
      </c>
      <c r="E7" s="160">
        <v>5</v>
      </c>
      <c r="F7" s="160">
        <v>6</v>
      </c>
      <c r="G7" s="160">
        <v>7</v>
      </c>
      <c r="H7" s="160">
        <v>8</v>
      </c>
      <c r="I7" s="160">
        <v>9</v>
      </c>
      <c r="J7" s="160">
        <v>10</v>
      </c>
      <c r="K7" s="160">
        <v>11</v>
      </c>
      <c r="L7" s="160">
        <v>12</v>
      </c>
      <c r="M7" s="160">
        <v>13</v>
      </c>
      <c r="N7" s="160">
        <v>14</v>
      </c>
      <c r="O7" s="160">
        <v>15</v>
      </c>
      <c r="P7" s="160">
        <v>16</v>
      </c>
      <c r="Q7" s="160">
        <v>17</v>
      </c>
      <c r="R7" s="160">
        <v>18</v>
      </c>
      <c r="S7" s="163">
        <v>19</v>
      </c>
    </row>
    <row r="8" spans="1:24" ht="15.75" customHeight="1">
      <c r="A8" s="173" t="s">
        <v>173</v>
      </c>
      <c r="B8" s="174"/>
      <c r="C8" s="174"/>
      <c r="D8" s="174"/>
      <c r="E8" s="174"/>
      <c r="F8" s="174"/>
      <c r="G8" s="174"/>
      <c r="H8" s="174"/>
      <c r="I8" s="174"/>
      <c r="J8" s="174"/>
      <c r="K8" s="174"/>
      <c r="L8" s="174"/>
      <c r="M8" s="174"/>
      <c r="N8" s="174"/>
      <c r="O8" s="174"/>
      <c r="P8" s="174"/>
      <c r="Q8" s="174"/>
      <c r="R8" s="174"/>
      <c r="S8" s="175"/>
    </row>
    <row r="9" spans="1:24" ht="15.75" customHeight="1">
      <c r="A9" s="167" t="s">
        <v>174</v>
      </c>
      <c r="B9" s="168"/>
      <c r="C9" s="168"/>
      <c r="D9" s="168"/>
      <c r="E9" s="168"/>
      <c r="F9" s="168"/>
      <c r="G9" s="168"/>
      <c r="H9" s="168"/>
      <c r="I9" s="168"/>
      <c r="J9" s="168"/>
      <c r="K9" s="168"/>
      <c r="L9" s="168"/>
      <c r="M9" s="168"/>
      <c r="N9" s="168"/>
      <c r="O9" s="168"/>
      <c r="P9" s="168"/>
      <c r="Q9" s="168"/>
      <c r="R9" s="168"/>
      <c r="S9" s="169"/>
    </row>
    <row r="10" spans="1:24" ht="110.25">
      <c r="A10" s="19">
        <v>1</v>
      </c>
      <c r="B10" s="97" t="s">
        <v>218</v>
      </c>
      <c r="C10" s="228" t="s">
        <v>59</v>
      </c>
      <c r="D10" s="5">
        <f>E10+F10+G10+H10</f>
        <v>13999.1</v>
      </c>
      <c r="E10" s="5">
        <v>2565</v>
      </c>
      <c r="F10" s="5">
        <v>11434.1</v>
      </c>
      <c r="G10" s="44"/>
      <c r="H10" s="8"/>
      <c r="I10" s="156">
        <v>87700</v>
      </c>
      <c r="J10" s="98">
        <f>K10+L10+M10+N10</f>
        <v>87700</v>
      </c>
      <c r="K10" s="98">
        <v>87565</v>
      </c>
      <c r="L10" s="98">
        <v>135</v>
      </c>
      <c r="M10" s="99"/>
      <c r="N10" s="99"/>
      <c r="O10" s="98">
        <v>2700</v>
      </c>
      <c r="P10" s="112">
        <v>87565</v>
      </c>
      <c r="Q10" s="98">
        <v>135</v>
      </c>
      <c r="R10" s="99"/>
      <c r="S10" s="100"/>
    </row>
    <row r="11" spans="1:24" ht="114" customHeight="1">
      <c r="A11" s="19">
        <v>2</v>
      </c>
      <c r="B11" s="97" t="s">
        <v>213</v>
      </c>
      <c r="C11" s="228"/>
      <c r="D11" s="5">
        <f t="shared" ref="D11" si="0">E11+F11+G11+H11</f>
        <v>1897.5</v>
      </c>
      <c r="E11" s="5"/>
      <c r="F11" s="5">
        <v>1897.5</v>
      </c>
      <c r="G11" s="5"/>
      <c r="H11" s="5"/>
      <c r="I11" s="156">
        <v>1650</v>
      </c>
      <c r="J11" s="98">
        <f>K11+L11+M11+N11</f>
        <v>1650</v>
      </c>
      <c r="K11" s="99"/>
      <c r="L11" s="98">
        <v>1650</v>
      </c>
      <c r="M11" s="99"/>
      <c r="N11" s="99"/>
      <c r="O11" s="44">
        <f t="shared" ref="O11:O12" si="1">P11+Q11+R11+S11</f>
        <v>1650</v>
      </c>
      <c r="P11" s="44"/>
      <c r="Q11" s="98">
        <v>1650</v>
      </c>
      <c r="R11" s="99"/>
      <c r="S11" s="100"/>
    </row>
    <row r="12" spans="1:24">
      <c r="A12" s="10"/>
      <c r="B12" s="7" t="s">
        <v>2</v>
      </c>
      <c r="C12" s="7"/>
      <c r="D12" s="6">
        <f t="shared" ref="D12:S12" si="2">SUM(D10:D11)</f>
        <v>15896.6</v>
      </c>
      <c r="E12" s="6">
        <f t="shared" si="2"/>
        <v>2565</v>
      </c>
      <c r="F12" s="6">
        <f t="shared" si="2"/>
        <v>13331.6</v>
      </c>
      <c r="G12" s="8">
        <f t="shared" si="2"/>
        <v>0</v>
      </c>
      <c r="H12" s="8">
        <f t="shared" si="2"/>
        <v>0</v>
      </c>
      <c r="I12" s="157">
        <f t="shared" si="2"/>
        <v>89350</v>
      </c>
      <c r="J12" s="161">
        <f t="shared" ref="J12" si="3">K12+L12+M12+N12</f>
        <v>89350</v>
      </c>
      <c r="K12" s="8">
        <f t="shared" si="2"/>
        <v>87565</v>
      </c>
      <c r="L12" s="8">
        <f t="shared" si="2"/>
        <v>1785</v>
      </c>
      <c r="M12" s="8">
        <f t="shared" si="2"/>
        <v>0</v>
      </c>
      <c r="N12" s="8">
        <f t="shared" si="2"/>
        <v>0</v>
      </c>
      <c r="O12" s="101">
        <f t="shared" si="1"/>
        <v>89350</v>
      </c>
      <c r="P12" s="8">
        <f t="shared" si="2"/>
        <v>87565</v>
      </c>
      <c r="Q12" s="8">
        <f t="shared" si="2"/>
        <v>1785</v>
      </c>
      <c r="R12" s="8">
        <f t="shared" si="2"/>
        <v>0</v>
      </c>
      <c r="S12" s="102">
        <f t="shared" si="2"/>
        <v>0</v>
      </c>
    </row>
    <row r="13" spans="1:24" ht="15.75" customHeight="1">
      <c r="A13" s="217" t="s">
        <v>175</v>
      </c>
      <c r="B13" s="218"/>
      <c r="C13" s="218"/>
      <c r="D13" s="218"/>
      <c r="E13" s="218"/>
      <c r="F13" s="218"/>
      <c r="G13" s="218"/>
      <c r="H13" s="218"/>
      <c r="I13" s="218"/>
      <c r="J13" s="218"/>
      <c r="K13" s="218"/>
      <c r="L13" s="218"/>
      <c r="M13" s="218"/>
      <c r="N13" s="218"/>
      <c r="O13" s="218"/>
      <c r="P13" s="218"/>
      <c r="Q13" s="218"/>
      <c r="R13" s="218"/>
      <c r="S13" s="219"/>
    </row>
    <row r="14" spans="1:24" ht="94.5">
      <c r="A14" s="103" t="s">
        <v>203</v>
      </c>
      <c r="B14" s="104" t="s">
        <v>216</v>
      </c>
      <c r="C14" s="22"/>
      <c r="D14" s="5">
        <f>E14+F14+G14+H14</f>
        <v>972.3</v>
      </c>
      <c r="E14" s="44"/>
      <c r="F14" s="5">
        <v>972.3</v>
      </c>
      <c r="G14" s="44"/>
      <c r="H14" s="8"/>
      <c r="I14" s="156">
        <v>40619.4</v>
      </c>
      <c r="J14" s="5">
        <v>40619.4</v>
      </c>
      <c r="K14" s="44"/>
      <c r="L14" s="5">
        <v>40619.4</v>
      </c>
      <c r="M14" s="99"/>
      <c r="N14" s="99"/>
      <c r="O14" s="5">
        <v>40619.4</v>
      </c>
      <c r="P14" s="98"/>
      <c r="Q14" s="5">
        <v>40619.4</v>
      </c>
      <c r="R14" s="99"/>
      <c r="S14" s="99"/>
      <c r="T14" s="136"/>
    </row>
    <row r="15" spans="1:24" ht="100.5" customHeight="1">
      <c r="A15" s="103" t="s">
        <v>204</v>
      </c>
      <c r="B15" s="104" t="s">
        <v>221</v>
      </c>
      <c r="C15" s="22"/>
      <c r="D15" s="5">
        <f t="shared" ref="D15" si="4">E15+F15+G15+H15</f>
        <v>831</v>
      </c>
      <c r="E15" s="44"/>
      <c r="F15" s="5">
        <v>831</v>
      </c>
      <c r="G15" s="44"/>
      <c r="H15" s="8"/>
      <c r="I15" s="156">
        <v>831</v>
      </c>
      <c r="J15" s="5">
        <v>831</v>
      </c>
      <c r="K15" s="98"/>
      <c r="L15" s="5">
        <v>831</v>
      </c>
      <c r="M15" s="99"/>
      <c r="N15" s="99"/>
      <c r="O15" s="5">
        <v>831</v>
      </c>
      <c r="P15" s="44"/>
      <c r="Q15" s="5">
        <v>831</v>
      </c>
      <c r="R15" s="99"/>
      <c r="S15" s="100"/>
      <c r="U15" s="49"/>
    </row>
    <row r="16" spans="1:24">
      <c r="A16" s="105"/>
      <c r="B16" s="7" t="s">
        <v>4</v>
      </c>
      <c r="C16" s="7"/>
      <c r="D16" s="6">
        <f>SUM(D14:D15)</f>
        <v>1803.3</v>
      </c>
      <c r="E16" s="6">
        <f t="shared" ref="E16:S16" si="5">SUM(E14:E15)</f>
        <v>0</v>
      </c>
      <c r="F16" s="6">
        <f t="shared" si="5"/>
        <v>1803.3</v>
      </c>
      <c r="G16" s="6">
        <f t="shared" si="5"/>
        <v>0</v>
      </c>
      <c r="H16" s="6">
        <f t="shared" si="5"/>
        <v>0</v>
      </c>
      <c r="I16" s="158">
        <f t="shared" si="5"/>
        <v>41450.400000000001</v>
      </c>
      <c r="J16" s="6">
        <f t="shared" si="5"/>
        <v>41450.400000000001</v>
      </c>
      <c r="K16" s="6">
        <f t="shared" si="5"/>
        <v>0</v>
      </c>
      <c r="L16" s="6">
        <f t="shared" si="5"/>
        <v>41450.400000000001</v>
      </c>
      <c r="M16" s="6">
        <f t="shared" si="5"/>
        <v>0</v>
      </c>
      <c r="N16" s="6">
        <f t="shared" si="5"/>
        <v>0</v>
      </c>
      <c r="O16" s="6">
        <f t="shared" si="5"/>
        <v>41450.400000000001</v>
      </c>
      <c r="P16" s="6">
        <f t="shared" si="5"/>
        <v>0</v>
      </c>
      <c r="Q16" s="6">
        <f t="shared" si="5"/>
        <v>41450.400000000001</v>
      </c>
      <c r="R16" s="6">
        <f t="shared" si="5"/>
        <v>0</v>
      </c>
      <c r="S16" s="9">
        <f t="shared" si="5"/>
        <v>0</v>
      </c>
    </row>
    <row r="17" spans="1:23" ht="15.75" customHeight="1">
      <c r="A17" s="217" t="s">
        <v>176</v>
      </c>
      <c r="B17" s="218"/>
      <c r="C17" s="218"/>
      <c r="D17" s="218"/>
      <c r="E17" s="218"/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8"/>
      <c r="S17" s="219"/>
      <c r="T17" s="155">
        <f>J12+J16</f>
        <v>130800.4</v>
      </c>
    </row>
    <row r="18" spans="1:23" ht="189">
      <c r="A18" s="106" t="s">
        <v>205</v>
      </c>
      <c r="B18" s="104" t="s">
        <v>211</v>
      </c>
      <c r="C18" s="20"/>
      <c r="D18" s="5">
        <f>E18+F18+G18+H18</f>
        <v>266323.90000000002</v>
      </c>
      <c r="E18" s="44"/>
      <c r="F18" s="5">
        <v>266323.90000000002</v>
      </c>
      <c r="G18" s="6"/>
      <c r="H18" s="5">
        <v>0</v>
      </c>
      <c r="I18" s="156">
        <v>262855.59999999998</v>
      </c>
      <c r="J18" s="98">
        <v>262855.59999999998</v>
      </c>
      <c r="K18" s="107"/>
      <c r="L18" s="97">
        <v>262855.59999999998</v>
      </c>
      <c r="M18" s="97"/>
      <c r="N18" s="97"/>
      <c r="O18" s="98">
        <v>262855.59999999998</v>
      </c>
      <c r="P18" s="97"/>
      <c r="Q18" s="97">
        <v>262855.59999999998</v>
      </c>
      <c r="R18" s="97"/>
      <c r="S18" s="108"/>
    </row>
    <row r="19" spans="1:23" ht="126">
      <c r="A19" s="106" t="s">
        <v>206</v>
      </c>
      <c r="B19" s="104" t="s">
        <v>178</v>
      </c>
      <c r="C19" s="22"/>
      <c r="D19" s="5">
        <f t="shared" ref="D19" si="6">E19+F19+G19+H19</f>
        <v>0</v>
      </c>
      <c r="E19" s="44"/>
      <c r="F19" s="5">
        <v>0</v>
      </c>
      <c r="G19" s="44"/>
      <c r="H19" s="6"/>
      <c r="I19" s="156">
        <v>14975.4</v>
      </c>
      <c r="J19" s="98">
        <v>14975.4</v>
      </c>
      <c r="K19" s="45"/>
      <c r="L19" s="98">
        <v>14975.4</v>
      </c>
      <c r="M19" s="97"/>
      <c r="N19" s="97"/>
      <c r="O19" s="98">
        <v>14975.4</v>
      </c>
      <c r="P19" s="97"/>
      <c r="Q19" s="98">
        <v>14975.4</v>
      </c>
      <c r="R19" s="97"/>
      <c r="S19" s="46"/>
    </row>
    <row r="20" spans="1:23" ht="117.75" customHeight="1">
      <c r="A20" s="106"/>
      <c r="B20" s="109" t="s">
        <v>233</v>
      </c>
      <c r="C20" s="22"/>
      <c r="D20" s="5"/>
      <c r="E20" s="44"/>
      <c r="F20" s="5"/>
      <c r="G20" s="44"/>
      <c r="H20" s="6"/>
      <c r="I20" s="156">
        <v>29654.1</v>
      </c>
      <c r="J20" s="98">
        <f>K20+L20</f>
        <v>29654.1</v>
      </c>
      <c r="K20" s="98">
        <v>28242</v>
      </c>
      <c r="L20" s="110">
        <v>1412.1</v>
      </c>
      <c r="M20" s="110"/>
      <c r="N20" s="110"/>
      <c r="O20" s="98">
        <f>P20+Q20</f>
        <v>29654.1</v>
      </c>
      <c r="P20" s="110">
        <v>28242</v>
      </c>
      <c r="Q20" s="110">
        <v>1412.1</v>
      </c>
      <c r="R20" s="110"/>
      <c r="S20" s="111"/>
    </row>
    <row r="21" spans="1:23">
      <c r="A21" s="10"/>
      <c r="B21" s="7" t="s">
        <v>7</v>
      </c>
      <c r="C21" s="20"/>
      <c r="D21" s="6">
        <f>SUM(D18:D19)</f>
        <v>266323.90000000002</v>
      </c>
      <c r="E21" s="6">
        <f t="shared" ref="E21:F21" si="7">SUM(E18:E19)</f>
        <v>0</v>
      </c>
      <c r="F21" s="6">
        <f t="shared" si="7"/>
        <v>266323.90000000002</v>
      </c>
      <c r="G21" s="6">
        <f>SUM(G18:G19)</f>
        <v>0</v>
      </c>
      <c r="H21" s="6">
        <f>SUM(H18:H19)</f>
        <v>0</v>
      </c>
      <c r="I21" s="158">
        <f>SUM(I18:I20)</f>
        <v>307485.09999999998</v>
      </c>
      <c r="J21" s="6">
        <f t="shared" ref="J21:S21" si="8">SUM(J18:J20)</f>
        <v>307485.09999999998</v>
      </c>
      <c r="K21" s="6">
        <f t="shared" si="8"/>
        <v>28242</v>
      </c>
      <c r="L21" s="6">
        <f t="shared" si="8"/>
        <v>279243.09999999998</v>
      </c>
      <c r="M21" s="6">
        <f t="shared" si="8"/>
        <v>0</v>
      </c>
      <c r="N21" s="6">
        <f t="shared" si="8"/>
        <v>0</v>
      </c>
      <c r="O21" s="6">
        <f t="shared" si="8"/>
        <v>307485.09999999998</v>
      </c>
      <c r="P21" s="6">
        <f t="shared" si="8"/>
        <v>28242</v>
      </c>
      <c r="Q21" s="6">
        <f t="shared" si="8"/>
        <v>279243.09999999998</v>
      </c>
      <c r="R21" s="6">
        <f t="shared" si="8"/>
        <v>0</v>
      </c>
      <c r="S21" s="9">
        <f t="shared" si="8"/>
        <v>0</v>
      </c>
    </row>
    <row r="22" spans="1:23" ht="15.75" customHeight="1">
      <c r="A22" s="167" t="s">
        <v>8</v>
      </c>
      <c r="B22" s="168"/>
      <c r="C22" s="168"/>
      <c r="D22" s="168"/>
      <c r="E22" s="168"/>
      <c r="F22" s="168"/>
      <c r="G22" s="168"/>
      <c r="H22" s="168"/>
      <c r="I22" s="168"/>
      <c r="J22" s="168"/>
      <c r="K22" s="168"/>
      <c r="L22" s="168"/>
      <c r="M22" s="168"/>
      <c r="N22" s="168"/>
      <c r="O22" s="168"/>
      <c r="P22" s="168"/>
      <c r="Q22" s="168"/>
      <c r="R22" s="168"/>
      <c r="S22" s="169"/>
    </row>
    <row r="23" spans="1:23" ht="31.5">
      <c r="A23" s="19">
        <v>7</v>
      </c>
      <c r="B23" s="22" t="s">
        <v>9</v>
      </c>
      <c r="C23" s="22"/>
      <c r="D23" s="6">
        <f>E23+F23+G23+H23</f>
        <v>8000</v>
      </c>
      <c r="E23" s="44"/>
      <c r="F23" s="5">
        <v>8000</v>
      </c>
      <c r="G23" s="161"/>
      <c r="H23" s="6"/>
      <c r="I23" s="158">
        <v>0</v>
      </c>
      <c r="J23" s="98">
        <f>K23+L23+M23+N23</f>
        <v>0</v>
      </c>
      <c r="K23" s="45"/>
      <c r="L23" s="45"/>
      <c r="M23" s="45"/>
      <c r="N23" s="45"/>
      <c r="O23" s="112">
        <f>P23+Q23+R23+S23</f>
        <v>0</v>
      </c>
      <c r="P23" s="45"/>
      <c r="Q23" s="45"/>
      <c r="R23" s="45"/>
      <c r="S23" s="46"/>
    </row>
    <row r="24" spans="1:23" ht="15.75" customHeight="1">
      <c r="A24" s="167" t="s">
        <v>10</v>
      </c>
      <c r="B24" s="168"/>
      <c r="C24" s="168"/>
      <c r="D24" s="168"/>
      <c r="E24" s="168"/>
      <c r="F24" s="168"/>
      <c r="G24" s="168"/>
      <c r="H24" s="168"/>
      <c r="I24" s="168"/>
      <c r="J24" s="168"/>
      <c r="K24" s="168"/>
      <c r="L24" s="168"/>
      <c r="M24" s="168"/>
      <c r="N24" s="168"/>
      <c r="O24" s="168"/>
      <c r="P24" s="168"/>
      <c r="Q24" s="168"/>
      <c r="R24" s="168"/>
      <c r="S24" s="169"/>
    </row>
    <row r="25" spans="1:23" ht="94.5">
      <c r="A25" s="19">
        <v>8</v>
      </c>
      <c r="B25" s="20" t="s">
        <v>11</v>
      </c>
      <c r="C25" s="20"/>
      <c r="D25" s="6">
        <f>E25+F25+G25+H25</f>
        <v>725.3</v>
      </c>
      <c r="E25" s="44"/>
      <c r="F25" s="6">
        <v>725.3</v>
      </c>
      <c r="G25" s="161"/>
      <c r="H25" s="6"/>
      <c r="I25" s="158">
        <v>0</v>
      </c>
      <c r="J25" s="98">
        <f>K25+L25+M25+N25</f>
        <v>0</v>
      </c>
      <c r="K25" s="45"/>
      <c r="L25" s="45"/>
      <c r="M25" s="45"/>
      <c r="N25" s="45"/>
      <c r="O25" s="112">
        <f>P25+Q25+R25+S25</f>
        <v>0</v>
      </c>
      <c r="P25" s="45"/>
      <c r="Q25" s="45"/>
      <c r="R25" s="45"/>
      <c r="S25" s="46"/>
    </row>
    <row r="26" spans="1:23">
      <c r="A26" s="217" t="s">
        <v>179</v>
      </c>
      <c r="B26" s="218"/>
      <c r="C26" s="218"/>
      <c r="D26" s="218"/>
      <c r="E26" s="218"/>
      <c r="F26" s="218"/>
      <c r="G26" s="218"/>
      <c r="H26" s="218"/>
      <c r="I26" s="218"/>
      <c r="J26" s="218"/>
      <c r="K26" s="218"/>
      <c r="L26" s="218"/>
      <c r="M26" s="218"/>
      <c r="N26" s="218"/>
      <c r="O26" s="218"/>
      <c r="P26" s="218"/>
      <c r="Q26" s="218"/>
      <c r="R26" s="218"/>
      <c r="S26" s="219"/>
    </row>
    <row r="27" spans="1:23" ht="78.75">
      <c r="A27" s="103" t="s">
        <v>180</v>
      </c>
      <c r="B27" s="104" t="s">
        <v>212</v>
      </c>
      <c r="C27" s="20"/>
      <c r="D27" s="6">
        <f>E27+F27+G27+H27</f>
        <v>28927.7</v>
      </c>
      <c r="E27" s="44"/>
      <c r="F27" s="5">
        <v>28927.7</v>
      </c>
      <c r="G27" s="44"/>
      <c r="H27" s="6"/>
      <c r="I27" s="156">
        <v>23900.799999999999</v>
      </c>
      <c r="J27" s="98">
        <v>23900.799999999999</v>
      </c>
      <c r="K27" s="97"/>
      <c r="L27" s="98">
        <v>23900.799999999999</v>
      </c>
      <c r="M27" s="97"/>
      <c r="N27" s="97"/>
      <c r="O27" s="98">
        <v>23900.799999999999</v>
      </c>
      <c r="P27" s="97"/>
      <c r="Q27" s="98">
        <v>23900.799999999999</v>
      </c>
      <c r="R27" s="97"/>
      <c r="S27" s="113"/>
    </row>
    <row r="28" spans="1:23" ht="78.75">
      <c r="A28" s="103" t="s">
        <v>182</v>
      </c>
      <c r="B28" s="104" t="s">
        <v>183</v>
      </c>
      <c r="C28" s="20"/>
      <c r="D28" s="6">
        <f t="shared" ref="D28:D30" si="9">E28+F28+G28+H28</f>
        <v>13192.4</v>
      </c>
      <c r="E28" s="44"/>
      <c r="F28" s="5">
        <v>13192.4</v>
      </c>
      <c r="G28" s="44"/>
      <c r="H28" s="6"/>
      <c r="I28" s="156">
        <v>14594.8</v>
      </c>
      <c r="J28" s="98">
        <v>14594.8</v>
      </c>
      <c r="K28" s="97"/>
      <c r="L28" s="98">
        <v>14594.8</v>
      </c>
      <c r="M28" s="97"/>
      <c r="N28" s="97"/>
      <c r="O28" s="98">
        <v>14594.8</v>
      </c>
      <c r="P28" s="97"/>
      <c r="Q28" s="98">
        <v>14594.8</v>
      </c>
      <c r="R28" s="97"/>
      <c r="S28" s="113"/>
      <c r="T28" s="1" t="s">
        <v>227</v>
      </c>
      <c r="U28" s="52"/>
      <c r="V28" s="52"/>
      <c r="W28" s="52"/>
    </row>
    <row r="29" spans="1:23">
      <c r="A29" s="103"/>
      <c r="B29" s="7" t="s">
        <v>207</v>
      </c>
      <c r="C29" s="20"/>
      <c r="D29" s="6">
        <f>E29+F29+G29+H29</f>
        <v>42120.1</v>
      </c>
      <c r="E29" s="44"/>
      <c r="F29" s="5">
        <f>SUM(F27:F28)</f>
        <v>42120.1</v>
      </c>
      <c r="G29" s="5">
        <f t="shared" ref="G29:S29" si="10">SUM(G27:G28)</f>
        <v>0</v>
      </c>
      <c r="H29" s="5">
        <f t="shared" si="10"/>
        <v>0</v>
      </c>
      <c r="I29" s="156">
        <f t="shared" si="10"/>
        <v>38495.599999999999</v>
      </c>
      <c r="J29" s="5">
        <f>SUM(J27:J28)</f>
        <v>38495.599999999999</v>
      </c>
      <c r="K29" s="5">
        <f t="shared" si="10"/>
        <v>0</v>
      </c>
      <c r="L29" s="5">
        <f t="shared" si="10"/>
        <v>38495.599999999999</v>
      </c>
      <c r="M29" s="5">
        <f t="shared" si="10"/>
        <v>0</v>
      </c>
      <c r="N29" s="5">
        <f t="shared" si="10"/>
        <v>0</v>
      </c>
      <c r="O29" s="5">
        <f t="shared" si="10"/>
        <v>38495.599999999999</v>
      </c>
      <c r="P29" s="5">
        <f t="shared" si="10"/>
        <v>0</v>
      </c>
      <c r="Q29" s="5">
        <f t="shared" si="10"/>
        <v>38495.599999999999</v>
      </c>
      <c r="R29" s="5">
        <f t="shared" si="10"/>
        <v>0</v>
      </c>
      <c r="S29" s="114">
        <f t="shared" si="10"/>
        <v>0</v>
      </c>
    </row>
    <row r="30" spans="1:23">
      <c r="A30" s="10"/>
      <c r="B30" s="7" t="s">
        <v>12</v>
      </c>
      <c r="C30" s="7"/>
      <c r="D30" s="115">
        <f t="shared" si="9"/>
        <v>334869.2</v>
      </c>
      <c r="E30" s="6">
        <f>E12+E16+E21+E23+E25</f>
        <v>2565</v>
      </c>
      <c r="F30" s="6">
        <f>F12+F16+F21+F23+F25+F29</f>
        <v>332304.2</v>
      </c>
      <c r="G30" s="6">
        <f>G12+G16+G21+G23+G25+G29</f>
        <v>0</v>
      </c>
      <c r="H30" s="6">
        <f>H12+H16+H21+H23+H25+H29</f>
        <v>0</v>
      </c>
      <c r="I30" s="6">
        <f>I12+I16+I21+I23+I25+I29</f>
        <v>476781.1</v>
      </c>
      <c r="J30" s="6">
        <f>J12+J16+J21+J23+J25+J29</f>
        <v>476781.1</v>
      </c>
      <c r="K30" s="6">
        <f t="shared" ref="K30:S30" si="11">K12+K16+K21+K23+K25+K29</f>
        <v>115807</v>
      </c>
      <c r="L30" s="6">
        <f t="shared" si="11"/>
        <v>360974.1</v>
      </c>
      <c r="M30" s="6">
        <f t="shared" si="11"/>
        <v>0</v>
      </c>
      <c r="N30" s="6">
        <f t="shared" si="11"/>
        <v>0</v>
      </c>
      <c r="O30" s="6">
        <f t="shared" si="11"/>
        <v>476781.1</v>
      </c>
      <c r="P30" s="6">
        <f t="shared" si="11"/>
        <v>115807</v>
      </c>
      <c r="Q30" s="6">
        <f t="shared" si="11"/>
        <v>360974.1</v>
      </c>
      <c r="R30" s="6">
        <f t="shared" si="11"/>
        <v>0</v>
      </c>
      <c r="S30" s="9">
        <f t="shared" si="11"/>
        <v>0</v>
      </c>
      <c r="T30" s="155">
        <f>J21+J29</f>
        <v>345980.69999999995</v>
      </c>
    </row>
    <row r="31" spans="1:23" ht="15.75" customHeight="1">
      <c r="A31" s="167" t="s">
        <v>184</v>
      </c>
      <c r="B31" s="168"/>
      <c r="C31" s="168"/>
      <c r="D31" s="168"/>
      <c r="E31" s="168"/>
      <c r="F31" s="168"/>
      <c r="G31" s="168"/>
      <c r="H31" s="168"/>
      <c r="I31" s="168"/>
      <c r="J31" s="168"/>
      <c r="K31" s="168"/>
      <c r="L31" s="168"/>
      <c r="M31" s="168"/>
      <c r="N31" s="168"/>
      <c r="O31" s="168"/>
      <c r="P31" s="168"/>
      <c r="Q31" s="168"/>
      <c r="R31" s="168"/>
      <c r="S31" s="169"/>
      <c r="T31" s="155">
        <f>T17+T30</f>
        <v>476781.1</v>
      </c>
    </row>
    <row r="32" spans="1:23" ht="15.75" customHeight="1">
      <c r="A32" s="220" t="s">
        <v>185</v>
      </c>
      <c r="B32" s="221"/>
      <c r="C32" s="221"/>
      <c r="D32" s="221"/>
      <c r="E32" s="221"/>
      <c r="F32" s="221"/>
      <c r="G32" s="221"/>
      <c r="H32" s="221"/>
      <c r="I32" s="221"/>
      <c r="J32" s="221"/>
      <c r="K32" s="221"/>
      <c r="L32" s="221"/>
      <c r="M32" s="221"/>
      <c r="N32" s="221"/>
      <c r="O32" s="221"/>
      <c r="P32" s="221"/>
      <c r="Q32" s="221"/>
      <c r="R32" s="221"/>
      <c r="S32" s="222"/>
    </row>
    <row r="33" spans="1:23" ht="110.25" customHeight="1">
      <c r="A33" s="106" t="s">
        <v>208</v>
      </c>
      <c r="B33" s="104" t="s">
        <v>217</v>
      </c>
      <c r="C33" s="107"/>
      <c r="D33" s="6">
        <f t="shared" ref="D33" si="12">E33+F33+G33+H33</f>
        <v>69723.199999999997</v>
      </c>
      <c r="E33" s="44"/>
      <c r="F33" s="5">
        <v>66722.399999999994</v>
      </c>
      <c r="G33" s="44"/>
      <c r="H33" s="5">
        <v>3000.8</v>
      </c>
      <c r="I33" s="156">
        <v>31103</v>
      </c>
      <c r="J33" s="5">
        <v>31103</v>
      </c>
      <c r="K33" s="44"/>
      <c r="L33" s="5">
        <v>31103</v>
      </c>
      <c r="M33" s="44"/>
      <c r="N33" s="44"/>
      <c r="O33" s="5">
        <v>31103</v>
      </c>
      <c r="P33" s="44"/>
      <c r="Q33" s="5">
        <v>31103</v>
      </c>
      <c r="R33" s="44"/>
      <c r="S33" s="116"/>
    </row>
    <row r="34" spans="1:23">
      <c r="A34" s="105"/>
      <c r="B34" s="7" t="s">
        <v>2</v>
      </c>
      <c r="C34" s="7"/>
      <c r="D34" s="6">
        <f t="shared" ref="D34:S34" si="13">SUM(D33:D33)</f>
        <v>69723.199999999997</v>
      </c>
      <c r="E34" s="6">
        <f t="shared" si="13"/>
        <v>0</v>
      </c>
      <c r="F34" s="6">
        <f t="shared" si="13"/>
        <v>66722.399999999994</v>
      </c>
      <c r="G34" s="6">
        <f t="shared" si="13"/>
        <v>0</v>
      </c>
      <c r="H34" s="6">
        <f t="shared" si="13"/>
        <v>3000.8</v>
      </c>
      <c r="I34" s="158">
        <f t="shared" si="13"/>
        <v>31103</v>
      </c>
      <c r="J34" s="6">
        <f t="shared" si="13"/>
        <v>31103</v>
      </c>
      <c r="K34" s="6">
        <f t="shared" si="13"/>
        <v>0</v>
      </c>
      <c r="L34" s="6">
        <f t="shared" si="13"/>
        <v>31103</v>
      </c>
      <c r="M34" s="6">
        <f t="shared" si="13"/>
        <v>0</v>
      </c>
      <c r="N34" s="6">
        <f t="shared" si="13"/>
        <v>0</v>
      </c>
      <c r="O34" s="6">
        <f t="shared" si="13"/>
        <v>31103</v>
      </c>
      <c r="P34" s="6">
        <f t="shared" si="13"/>
        <v>0</v>
      </c>
      <c r="Q34" s="6">
        <f t="shared" si="13"/>
        <v>31103</v>
      </c>
      <c r="R34" s="6">
        <f t="shared" si="13"/>
        <v>0</v>
      </c>
      <c r="S34" s="9">
        <f t="shared" si="13"/>
        <v>0</v>
      </c>
    </row>
    <row r="35" spans="1:23" ht="15.75" customHeight="1">
      <c r="A35" s="217" t="s">
        <v>187</v>
      </c>
      <c r="B35" s="218"/>
      <c r="C35" s="218"/>
      <c r="D35" s="218"/>
      <c r="E35" s="218"/>
      <c r="F35" s="218"/>
      <c r="G35" s="218"/>
      <c r="H35" s="218"/>
      <c r="I35" s="218"/>
      <c r="J35" s="218"/>
      <c r="K35" s="218"/>
      <c r="L35" s="218"/>
      <c r="M35" s="218"/>
      <c r="N35" s="218"/>
      <c r="O35" s="218"/>
      <c r="P35" s="218"/>
      <c r="Q35" s="218"/>
      <c r="R35" s="218"/>
      <c r="S35" s="219"/>
    </row>
    <row r="36" spans="1:23" ht="63">
      <c r="A36" s="103">
        <v>12</v>
      </c>
      <c r="B36" s="97" t="s">
        <v>188</v>
      </c>
      <c r="C36" s="44"/>
      <c r="D36" s="6">
        <f t="shared" ref="D36:D37" si="14">E36+F36+G36+H36</f>
        <v>97195</v>
      </c>
      <c r="E36" s="44"/>
      <c r="F36" s="5">
        <v>97195</v>
      </c>
      <c r="G36" s="44"/>
      <c r="H36" s="8"/>
      <c r="I36" s="156">
        <v>114752.7</v>
      </c>
      <c r="J36" s="5">
        <v>114752.7</v>
      </c>
      <c r="K36" s="99"/>
      <c r="L36" s="5">
        <v>114752.7</v>
      </c>
      <c r="M36" s="44"/>
      <c r="N36" s="44"/>
      <c r="O36" s="5">
        <v>114752.7</v>
      </c>
      <c r="P36" s="44"/>
      <c r="Q36" s="5">
        <v>114752.7</v>
      </c>
      <c r="R36" s="44"/>
      <c r="S36" s="100"/>
      <c r="T36" s="1" t="s">
        <v>228</v>
      </c>
      <c r="U36" s="49"/>
      <c r="V36" s="50"/>
      <c r="W36" s="50"/>
    </row>
    <row r="37" spans="1:23" ht="94.5">
      <c r="A37" s="103">
        <v>13</v>
      </c>
      <c r="B37" s="97" t="s">
        <v>220</v>
      </c>
      <c r="C37" s="44"/>
      <c r="D37" s="6">
        <f t="shared" si="14"/>
        <v>10950</v>
      </c>
      <c r="E37" s="98"/>
      <c r="F37" s="5">
        <v>10250</v>
      </c>
      <c r="G37" s="44"/>
      <c r="H37" s="117">
        <v>700</v>
      </c>
      <c r="I37" s="156">
        <v>11715.9</v>
      </c>
      <c r="J37" s="5">
        <v>11715.9</v>
      </c>
      <c r="K37" s="99"/>
      <c r="L37" s="5">
        <v>11715.9</v>
      </c>
      <c r="M37" s="44"/>
      <c r="N37" s="44"/>
      <c r="O37" s="5">
        <v>11715.9</v>
      </c>
      <c r="P37" s="44"/>
      <c r="Q37" s="5">
        <v>11715.9</v>
      </c>
      <c r="R37" s="44"/>
      <c r="S37" s="100"/>
    </row>
    <row r="38" spans="1:23">
      <c r="A38" s="24"/>
      <c r="B38" s="118" t="s">
        <v>4</v>
      </c>
      <c r="C38" s="161"/>
      <c r="D38" s="6">
        <f>SUM(D36:D37)</f>
        <v>108145</v>
      </c>
      <c r="E38" s="6">
        <f t="shared" ref="E38:G38" si="15">SUM(E36:E36)</f>
        <v>0</v>
      </c>
      <c r="F38" s="6">
        <f>SUM(F36:F37)</f>
        <v>107445</v>
      </c>
      <c r="G38" s="6">
        <f t="shared" si="15"/>
        <v>0</v>
      </c>
      <c r="H38" s="6">
        <f>SUM(H36:H37)</f>
        <v>700</v>
      </c>
      <c r="I38" s="158">
        <f>SUM(I36:I37)</f>
        <v>126468.59999999999</v>
      </c>
      <c r="J38" s="6">
        <f t="shared" ref="J38:S38" si="16">SUM(J36:J37)</f>
        <v>126468.59999999999</v>
      </c>
      <c r="K38" s="6">
        <f t="shared" si="16"/>
        <v>0</v>
      </c>
      <c r="L38" s="6">
        <f t="shared" si="16"/>
        <v>126468.59999999999</v>
      </c>
      <c r="M38" s="6">
        <f t="shared" si="16"/>
        <v>0</v>
      </c>
      <c r="N38" s="6">
        <f t="shared" si="16"/>
        <v>0</v>
      </c>
      <c r="O38" s="6">
        <f t="shared" si="16"/>
        <v>126468.59999999999</v>
      </c>
      <c r="P38" s="6">
        <f t="shared" si="16"/>
        <v>0</v>
      </c>
      <c r="Q38" s="6">
        <f t="shared" si="16"/>
        <v>126468.59999999999</v>
      </c>
      <c r="R38" s="6">
        <f t="shared" si="16"/>
        <v>0</v>
      </c>
      <c r="S38" s="9">
        <f t="shared" si="16"/>
        <v>0</v>
      </c>
      <c r="T38" s="155">
        <f>I34+I38</f>
        <v>157571.59999999998</v>
      </c>
      <c r="U38" s="52"/>
      <c r="V38" s="52"/>
      <c r="W38" s="52"/>
    </row>
    <row r="39" spans="1:23" ht="15.75" customHeight="1">
      <c r="A39" s="217" t="s">
        <v>189</v>
      </c>
      <c r="B39" s="218"/>
      <c r="C39" s="218"/>
      <c r="D39" s="218"/>
      <c r="E39" s="218"/>
      <c r="F39" s="218"/>
      <c r="G39" s="218"/>
      <c r="H39" s="218"/>
      <c r="I39" s="218"/>
      <c r="J39" s="218"/>
      <c r="K39" s="218"/>
      <c r="L39" s="218"/>
      <c r="M39" s="218"/>
      <c r="N39" s="218"/>
      <c r="O39" s="218"/>
      <c r="P39" s="218"/>
      <c r="Q39" s="218"/>
      <c r="R39" s="218"/>
      <c r="S39" s="219"/>
    </row>
    <row r="40" spans="1:23" ht="243.75" customHeight="1">
      <c r="A40" s="103">
        <v>14</v>
      </c>
      <c r="B40" s="104" t="s">
        <v>223</v>
      </c>
      <c r="C40" s="45"/>
      <c r="D40" s="6">
        <f>E40+F40+G40+H40</f>
        <v>417842.7</v>
      </c>
      <c r="E40" s="44">
        <v>6129.9</v>
      </c>
      <c r="F40" s="5">
        <v>411712.8</v>
      </c>
      <c r="G40" s="44"/>
      <c r="H40" s="8"/>
      <c r="I40" s="156">
        <v>391628.4</v>
      </c>
      <c r="J40" s="5">
        <v>391628.4</v>
      </c>
      <c r="K40" s="44"/>
      <c r="L40" s="5">
        <v>391628.4</v>
      </c>
      <c r="M40" s="44"/>
      <c r="N40" s="44"/>
      <c r="O40" s="5">
        <v>391628.4</v>
      </c>
      <c r="P40" s="44"/>
      <c r="Q40" s="5">
        <v>391628.4</v>
      </c>
      <c r="R40" s="98"/>
      <c r="S40" s="119"/>
    </row>
    <row r="41" spans="1:23" ht="199.5" customHeight="1">
      <c r="A41" s="103">
        <v>15</v>
      </c>
      <c r="B41" s="104" t="s">
        <v>222</v>
      </c>
      <c r="C41" s="45"/>
      <c r="D41" s="6">
        <f t="shared" ref="D41" si="17">E41+F41+G41+H41</f>
        <v>0</v>
      </c>
      <c r="E41" s="44"/>
      <c r="F41" s="5">
        <v>0</v>
      </c>
      <c r="G41" s="44"/>
      <c r="H41" s="8"/>
      <c r="I41" s="156">
        <v>27436.400000000001</v>
      </c>
      <c r="J41" s="98">
        <v>27436.400000000001</v>
      </c>
      <c r="K41" s="44">
        <v>6129.9</v>
      </c>
      <c r="L41" s="98">
        <v>21306.5</v>
      </c>
      <c r="M41" s="44"/>
      <c r="N41" s="44"/>
      <c r="O41" s="98">
        <f>P41+Q41+R41+S41</f>
        <v>27436.400000000001</v>
      </c>
      <c r="P41" s="98">
        <v>6129.9</v>
      </c>
      <c r="Q41" s="44">
        <v>21306.5</v>
      </c>
      <c r="R41" s="44"/>
      <c r="S41" s="119"/>
    </row>
    <row r="42" spans="1:23">
      <c r="A42" s="24"/>
      <c r="B42" s="47" t="s">
        <v>209</v>
      </c>
      <c r="C42" s="120"/>
      <c r="D42" s="6">
        <f>SUM(D40:D41)</f>
        <v>417842.7</v>
      </c>
      <c r="E42" s="6">
        <f t="shared" ref="E42:S42" si="18">SUM(E40:E41)</f>
        <v>6129.9</v>
      </c>
      <c r="F42" s="6">
        <f t="shared" si="18"/>
        <v>411712.8</v>
      </c>
      <c r="G42" s="6">
        <f t="shared" si="18"/>
        <v>0</v>
      </c>
      <c r="H42" s="6">
        <f t="shared" si="18"/>
        <v>0</v>
      </c>
      <c r="I42" s="158">
        <f t="shared" si="18"/>
        <v>419064.80000000005</v>
      </c>
      <c r="J42" s="6">
        <f t="shared" si="18"/>
        <v>419064.80000000005</v>
      </c>
      <c r="K42" s="6">
        <f t="shared" si="18"/>
        <v>6129.9</v>
      </c>
      <c r="L42" s="6">
        <f t="shared" si="18"/>
        <v>412934.9</v>
      </c>
      <c r="M42" s="6">
        <f t="shared" si="18"/>
        <v>0</v>
      </c>
      <c r="N42" s="6">
        <f t="shared" si="18"/>
        <v>0</v>
      </c>
      <c r="O42" s="6">
        <f t="shared" si="18"/>
        <v>419064.80000000005</v>
      </c>
      <c r="P42" s="6">
        <f t="shared" si="18"/>
        <v>6129.9</v>
      </c>
      <c r="Q42" s="6">
        <f t="shared" si="18"/>
        <v>412934.9</v>
      </c>
      <c r="R42" s="6">
        <f t="shared" si="18"/>
        <v>0</v>
      </c>
      <c r="S42" s="9">
        <f t="shared" si="18"/>
        <v>0</v>
      </c>
    </row>
    <row r="43" spans="1:23" ht="36.75" customHeight="1">
      <c r="A43" s="223" t="s">
        <v>192</v>
      </c>
      <c r="B43" s="224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5"/>
    </row>
    <row r="44" spans="1:23" ht="272.25" customHeight="1">
      <c r="A44" s="121">
        <v>16</v>
      </c>
      <c r="B44" s="104" t="s">
        <v>193</v>
      </c>
      <c r="C44" s="120"/>
      <c r="D44" s="6">
        <f>E44+F44+G44+H44</f>
        <v>103380.8</v>
      </c>
      <c r="E44" s="6"/>
      <c r="F44" s="5">
        <v>103380.8</v>
      </c>
      <c r="G44" s="6"/>
      <c r="H44" s="6"/>
      <c r="I44" s="158">
        <v>106723.1</v>
      </c>
      <c r="J44" s="98">
        <f>K44+L44+M44+N44</f>
        <v>106723.1</v>
      </c>
      <c r="K44" s="6"/>
      <c r="L44" s="5">
        <v>106723.1</v>
      </c>
      <c r="M44" s="6"/>
      <c r="N44" s="6"/>
      <c r="O44" s="112">
        <f>P44+Q44+R44+S44</f>
        <v>106723.1</v>
      </c>
      <c r="P44" s="6"/>
      <c r="Q44" s="5">
        <v>106723.1</v>
      </c>
      <c r="R44" s="6"/>
      <c r="S44" s="9"/>
    </row>
    <row r="45" spans="1:23" ht="130.5" customHeight="1">
      <c r="A45" s="121">
        <v>17</v>
      </c>
      <c r="B45" s="104" t="s">
        <v>194</v>
      </c>
      <c r="C45" s="120"/>
      <c r="D45" s="6">
        <f t="shared" ref="D45:D46" si="19">E45+F45+G45+H45</f>
        <v>0</v>
      </c>
      <c r="E45" s="6"/>
      <c r="F45" s="5">
        <v>0</v>
      </c>
      <c r="G45" s="6"/>
      <c r="H45" s="6"/>
      <c r="I45" s="158">
        <v>0</v>
      </c>
      <c r="J45" s="98">
        <f>K45+L45+M45+N45</f>
        <v>0</v>
      </c>
      <c r="K45" s="6"/>
      <c r="L45" s="6"/>
      <c r="M45" s="6"/>
      <c r="N45" s="6"/>
      <c r="O45" s="112">
        <f>P45+Q45+R45+S45</f>
        <v>0</v>
      </c>
      <c r="P45" s="6"/>
      <c r="Q45" s="6"/>
      <c r="R45" s="6"/>
      <c r="S45" s="9"/>
    </row>
    <row r="46" spans="1:23" ht="236.25">
      <c r="A46" s="121">
        <v>18</v>
      </c>
      <c r="B46" s="104" t="s">
        <v>195</v>
      </c>
      <c r="C46" s="120"/>
      <c r="D46" s="6">
        <f t="shared" si="19"/>
        <v>0</v>
      </c>
      <c r="E46" s="6"/>
      <c r="F46" s="6"/>
      <c r="G46" s="6"/>
      <c r="H46" s="6"/>
      <c r="I46" s="158"/>
      <c r="J46" s="98">
        <f t="shared" ref="J46:J48" si="20">K46+L46+M46+N46</f>
        <v>0</v>
      </c>
      <c r="K46" s="6"/>
      <c r="L46" s="6"/>
      <c r="M46" s="6"/>
      <c r="N46" s="6"/>
      <c r="O46" s="112">
        <f t="shared" ref="O46:O48" si="21">P46+Q46+R46+S46</f>
        <v>0</v>
      </c>
      <c r="P46" s="6"/>
      <c r="Q46" s="6"/>
      <c r="R46" s="6"/>
      <c r="S46" s="9"/>
    </row>
    <row r="47" spans="1:23">
      <c r="A47" s="24"/>
      <c r="B47" s="122" t="s">
        <v>210</v>
      </c>
      <c r="C47" s="120"/>
      <c r="D47" s="6">
        <f>SUM(D44:D46)</f>
        <v>103380.8</v>
      </c>
      <c r="E47" s="6">
        <f t="shared" ref="E47:S47" si="22">SUM(E44:E46)</f>
        <v>0</v>
      </c>
      <c r="F47" s="6">
        <f t="shared" si="22"/>
        <v>103380.8</v>
      </c>
      <c r="G47" s="6">
        <f t="shared" si="22"/>
        <v>0</v>
      </c>
      <c r="H47" s="6">
        <f t="shared" si="22"/>
        <v>0</v>
      </c>
      <c r="I47" s="158">
        <f t="shared" si="22"/>
        <v>106723.1</v>
      </c>
      <c r="J47" s="123">
        <f t="shared" si="20"/>
        <v>106723.1</v>
      </c>
      <c r="K47" s="6">
        <f t="shared" si="22"/>
        <v>0</v>
      </c>
      <c r="L47" s="6">
        <f t="shared" si="22"/>
        <v>106723.1</v>
      </c>
      <c r="M47" s="6">
        <f t="shared" si="22"/>
        <v>0</v>
      </c>
      <c r="N47" s="6">
        <f t="shared" si="22"/>
        <v>0</v>
      </c>
      <c r="O47" s="101">
        <f t="shared" si="21"/>
        <v>106723.1</v>
      </c>
      <c r="P47" s="6">
        <f t="shared" si="22"/>
        <v>0</v>
      </c>
      <c r="Q47" s="6">
        <f t="shared" si="22"/>
        <v>106723.1</v>
      </c>
      <c r="R47" s="6">
        <f t="shared" si="22"/>
        <v>0</v>
      </c>
      <c r="S47" s="9">
        <f t="shared" si="22"/>
        <v>0</v>
      </c>
      <c r="T47" s="155">
        <f>I42+I47</f>
        <v>525787.9</v>
      </c>
    </row>
    <row r="48" spans="1:23">
      <c r="A48" s="24"/>
      <c r="B48" s="161" t="s">
        <v>12</v>
      </c>
      <c r="C48" s="161"/>
      <c r="D48" s="115">
        <f>D34+D38+D42+D47</f>
        <v>699091.70000000007</v>
      </c>
      <c r="E48" s="6">
        <f t="shared" ref="E48:S48" si="23">E34+E38+E42+E47</f>
        <v>6129.9</v>
      </c>
      <c r="F48" s="6">
        <f t="shared" si="23"/>
        <v>689261</v>
      </c>
      <c r="G48" s="6">
        <f t="shared" si="23"/>
        <v>0</v>
      </c>
      <c r="H48" s="6">
        <f t="shared" si="23"/>
        <v>3700.8</v>
      </c>
      <c r="I48" s="158">
        <f>I34+I38+I42+I47</f>
        <v>683359.5</v>
      </c>
      <c r="J48" s="123">
        <f t="shared" si="20"/>
        <v>683359.5</v>
      </c>
      <c r="K48" s="6">
        <f t="shared" si="23"/>
        <v>6129.9</v>
      </c>
      <c r="L48" s="6">
        <f t="shared" si="23"/>
        <v>677229.6</v>
      </c>
      <c r="M48" s="6">
        <f t="shared" si="23"/>
        <v>0</v>
      </c>
      <c r="N48" s="6">
        <f t="shared" si="23"/>
        <v>0</v>
      </c>
      <c r="O48" s="101">
        <f t="shared" si="21"/>
        <v>683359.5</v>
      </c>
      <c r="P48" s="6">
        <f t="shared" si="23"/>
        <v>6129.9</v>
      </c>
      <c r="Q48" s="6">
        <f t="shared" si="23"/>
        <v>677229.6</v>
      </c>
      <c r="R48" s="6">
        <f t="shared" si="23"/>
        <v>0</v>
      </c>
      <c r="S48" s="9">
        <f t="shared" si="23"/>
        <v>0</v>
      </c>
      <c r="T48" s="155">
        <f>T38+T47</f>
        <v>683359.5</v>
      </c>
    </row>
    <row r="49" spans="1:19" ht="33" customHeight="1">
      <c r="A49" s="223" t="s">
        <v>62</v>
      </c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5"/>
    </row>
    <row r="50" spans="1:19" ht="15.75" customHeight="1">
      <c r="A50" s="214" t="s">
        <v>60</v>
      </c>
      <c r="B50" s="215"/>
      <c r="C50" s="215"/>
      <c r="D50" s="215"/>
      <c r="E50" s="215"/>
      <c r="F50" s="215"/>
      <c r="G50" s="215"/>
      <c r="H50" s="215"/>
      <c r="I50" s="215"/>
      <c r="J50" s="215"/>
      <c r="K50" s="215"/>
      <c r="L50" s="215"/>
      <c r="M50" s="215"/>
      <c r="N50" s="215"/>
      <c r="O50" s="215"/>
      <c r="P50" s="215"/>
      <c r="Q50" s="215"/>
      <c r="R50" s="215"/>
      <c r="S50" s="216"/>
    </row>
    <row r="51" spans="1:19">
      <c r="A51" s="124">
        <v>19</v>
      </c>
      <c r="B51" s="44" t="s">
        <v>13</v>
      </c>
      <c r="C51" s="44"/>
      <c r="D51" s="6">
        <f>E51+F51+G51+H51</f>
        <v>10000</v>
      </c>
      <c r="E51" s="44"/>
      <c r="F51" s="5">
        <v>10000</v>
      </c>
      <c r="G51" s="44"/>
      <c r="H51" s="6"/>
      <c r="I51" s="156">
        <v>10000</v>
      </c>
      <c r="J51" s="5">
        <f>K51+L51+M51+N51</f>
        <v>10000</v>
      </c>
      <c r="K51" s="125"/>
      <c r="L51" s="98">
        <v>10000</v>
      </c>
      <c r="M51" s="44"/>
      <c r="N51" s="44"/>
      <c r="O51" s="5">
        <v>10000</v>
      </c>
      <c r="P51" s="44"/>
      <c r="Q51" s="98">
        <v>10000</v>
      </c>
      <c r="R51" s="44"/>
      <c r="S51" s="119"/>
    </row>
    <row r="52" spans="1:19" ht="15.75" customHeight="1">
      <c r="A52" s="170" t="s">
        <v>61</v>
      </c>
      <c r="B52" s="171"/>
      <c r="C52" s="171"/>
      <c r="D52" s="171"/>
      <c r="E52" s="171"/>
      <c r="F52" s="171"/>
      <c r="G52" s="171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2"/>
    </row>
    <row r="53" spans="1:19" ht="15.75" customHeight="1">
      <c r="A53" s="170" t="s">
        <v>14</v>
      </c>
      <c r="B53" s="171"/>
      <c r="C53" s="171"/>
      <c r="D53" s="171"/>
      <c r="E53" s="171"/>
      <c r="F53" s="171"/>
      <c r="G53" s="171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2"/>
    </row>
    <row r="54" spans="1:19" ht="141.75">
      <c r="A54" s="19">
        <v>20</v>
      </c>
      <c r="B54" s="22" t="s">
        <v>15</v>
      </c>
      <c r="C54" s="22"/>
      <c r="D54" s="6">
        <f>E54+F54+G54+H54</f>
        <v>18129.599999999999</v>
      </c>
      <c r="E54" s="44"/>
      <c r="F54" s="5">
        <v>18129.599999999999</v>
      </c>
      <c r="G54" s="44"/>
      <c r="H54" s="6"/>
      <c r="I54" s="156">
        <v>21754.799999999999</v>
      </c>
      <c r="J54" s="5">
        <f>SUM(L54)</f>
        <v>21754.799999999999</v>
      </c>
      <c r="K54" s="5"/>
      <c r="L54" s="5">
        <v>21754.799999999999</v>
      </c>
      <c r="M54" s="5"/>
      <c r="N54" s="5"/>
      <c r="O54" s="5">
        <f>SUM(Q54)</f>
        <v>21754.799999999999</v>
      </c>
      <c r="P54" s="5"/>
      <c r="Q54" s="5">
        <v>21754.799999999999</v>
      </c>
      <c r="R54" s="5"/>
      <c r="S54" s="114"/>
    </row>
    <row r="55" spans="1:19" ht="110.25">
      <c r="A55" s="19">
        <v>21</v>
      </c>
      <c r="B55" s="22" t="s">
        <v>16</v>
      </c>
      <c r="C55" s="22"/>
      <c r="D55" s="6">
        <f t="shared" ref="D55:D59" si="24">E55+F55+G55+H55</f>
        <v>11196.3</v>
      </c>
      <c r="E55" s="44"/>
      <c r="F55" s="5">
        <v>11196.3</v>
      </c>
      <c r="G55" s="44"/>
      <c r="H55" s="6"/>
      <c r="I55" s="156">
        <v>13350.7</v>
      </c>
      <c r="J55" s="5">
        <f>SUM(L55)</f>
        <v>13350.7</v>
      </c>
      <c r="K55" s="5"/>
      <c r="L55" s="5">
        <v>13350.7</v>
      </c>
      <c r="M55" s="5"/>
      <c r="N55" s="5"/>
      <c r="O55" s="5">
        <f t="shared" ref="O55:O56" si="25">SUM(Q55)</f>
        <v>13350.7</v>
      </c>
      <c r="P55" s="5"/>
      <c r="Q55" s="5">
        <v>13350.7</v>
      </c>
      <c r="R55" s="5"/>
      <c r="S55" s="114"/>
    </row>
    <row r="56" spans="1:19" ht="141.75">
      <c r="A56" s="19">
        <v>22</v>
      </c>
      <c r="B56" s="22" t="s">
        <v>17</v>
      </c>
      <c r="C56" s="22"/>
      <c r="D56" s="6">
        <f t="shared" si="24"/>
        <v>45360.7</v>
      </c>
      <c r="E56" s="44"/>
      <c r="F56" s="5">
        <v>45360.7</v>
      </c>
      <c r="G56" s="44"/>
      <c r="H56" s="6"/>
      <c r="I56" s="156">
        <v>45027.6</v>
      </c>
      <c r="J56" s="5">
        <f>SUM(L56)</f>
        <v>46027.6</v>
      </c>
      <c r="K56" s="5"/>
      <c r="L56" s="5">
        <v>46027.6</v>
      </c>
      <c r="M56" s="5"/>
      <c r="N56" s="5"/>
      <c r="O56" s="5">
        <f t="shared" si="25"/>
        <v>46027.6</v>
      </c>
      <c r="P56" s="5"/>
      <c r="Q56" s="5">
        <v>46027.6</v>
      </c>
      <c r="R56" s="5"/>
      <c r="S56" s="114"/>
    </row>
    <row r="57" spans="1:19" ht="123" customHeight="1">
      <c r="A57" s="19">
        <v>23</v>
      </c>
      <c r="B57" s="126" t="s">
        <v>200</v>
      </c>
      <c r="C57" s="22"/>
      <c r="D57" s="6">
        <f t="shared" si="24"/>
        <v>5100</v>
      </c>
      <c r="E57" s="44"/>
      <c r="F57" s="5">
        <v>5100</v>
      </c>
      <c r="G57" s="44"/>
      <c r="H57" s="6"/>
      <c r="I57" s="156">
        <v>1000</v>
      </c>
      <c r="J57" s="5"/>
      <c r="K57" s="5"/>
      <c r="L57" s="5"/>
      <c r="M57" s="5"/>
      <c r="N57" s="5"/>
      <c r="O57" s="5"/>
      <c r="P57" s="5"/>
      <c r="Q57" s="5"/>
      <c r="R57" s="5"/>
      <c r="S57" s="114"/>
    </row>
    <row r="58" spans="1:19" ht="45">
      <c r="A58" s="19">
        <v>24</v>
      </c>
      <c r="B58" s="126" t="s">
        <v>201</v>
      </c>
      <c r="C58" s="22"/>
      <c r="D58" s="6">
        <f t="shared" si="24"/>
        <v>9000</v>
      </c>
      <c r="E58" s="44"/>
      <c r="F58" s="5">
        <v>9000</v>
      </c>
      <c r="G58" s="44"/>
      <c r="H58" s="6"/>
      <c r="I58" s="156">
        <v>5000</v>
      </c>
      <c r="J58" s="5">
        <f t="shared" ref="J58:J59" si="26">SUM(L58)</f>
        <v>5000</v>
      </c>
      <c r="K58" s="5"/>
      <c r="L58" s="5">
        <v>5000</v>
      </c>
      <c r="M58" s="5"/>
      <c r="N58" s="5"/>
      <c r="O58" s="5">
        <f t="shared" ref="O58:O59" si="27">SUM(Q58)</f>
        <v>5000</v>
      </c>
      <c r="P58" s="5"/>
      <c r="Q58" s="5">
        <v>5000</v>
      </c>
      <c r="R58" s="5"/>
      <c r="S58" s="114"/>
    </row>
    <row r="59" spans="1:19" ht="45">
      <c r="A59" s="19">
        <v>25</v>
      </c>
      <c r="B59" s="126" t="s">
        <v>202</v>
      </c>
      <c r="C59" s="22"/>
      <c r="D59" s="6">
        <f t="shared" si="24"/>
        <v>22800</v>
      </c>
      <c r="E59" s="44"/>
      <c r="F59" s="5">
        <v>22800</v>
      </c>
      <c r="G59" s="44"/>
      <c r="H59" s="6"/>
      <c r="I59" s="156">
        <v>12500</v>
      </c>
      <c r="J59" s="5">
        <f t="shared" si="26"/>
        <v>12500</v>
      </c>
      <c r="K59" s="5"/>
      <c r="L59" s="5">
        <v>12500</v>
      </c>
      <c r="M59" s="5"/>
      <c r="N59" s="5"/>
      <c r="O59" s="5">
        <f t="shared" si="27"/>
        <v>12500</v>
      </c>
      <c r="P59" s="5"/>
      <c r="Q59" s="5">
        <v>12500</v>
      </c>
      <c r="R59" s="5"/>
      <c r="S59" s="114"/>
    </row>
    <row r="60" spans="1:19">
      <c r="A60" s="10"/>
      <c r="B60" s="7" t="s">
        <v>4</v>
      </c>
      <c r="C60" s="7"/>
      <c r="D60" s="6">
        <f ca="1">SUM(D54:D62)</f>
        <v>0</v>
      </c>
      <c r="E60" s="6">
        <f t="shared" ref="E60:H60" si="28">SUM(E54:E56)</f>
        <v>0</v>
      </c>
      <c r="F60" s="6">
        <f>SUM(F54:F59)</f>
        <v>111586.59999999999</v>
      </c>
      <c r="G60" s="6">
        <f t="shared" si="28"/>
        <v>0</v>
      </c>
      <c r="H60" s="6">
        <f t="shared" si="28"/>
        <v>0</v>
      </c>
      <c r="I60" s="6">
        <f>SUM(I54:I59)</f>
        <v>98633.1</v>
      </c>
      <c r="J60" s="6">
        <f t="shared" ref="J60:S60" si="29">SUM(J54:J59)</f>
        <v>98633.1</v>
      </c>
      <c r="K60" s="6">
        <f t="shared" si="29"/>
        <v>0</v>
      </c>
      <c r="L60" s="6">
        <f t="shared" si="29"/>
        <v>98633.1</v>
      </c>
      <c r="M60" s="6">
        <f t="shared" si="29"/>
        <v>0</v>
      </c>
      <c r="N60" s="6">
        <f t="shared" si="29"/>
        <v>0</v>
      </c>
      <c r="O60" s="6">
        <f t="shared" si="29"/>
        <v>98633.1</v>
      </c>
      <c r="P60" s="6">
        <f t="shared" si="29"/>
        <v>0</v>
      </c>
      <c r="Q60" s="6">
        <f t="shared" si="29"/>
        <v>98633.1</v>
      </c>
      <c r="R60" s="6">
        <f t="shared" si="29"/>
        <v>0</v>
      </c>
      <c r="S60" s="6">
        <f t="shared" si="29"/>
        <v>0</v>
      </c>
    </row>
    <row r="61" spans="1:19" ht="15.75" customHeight="1">
      <c r="A61" s="170" t="s">
        <v>63</v>
      </c>
      <c r="B61" s="171"/>
      <c r="C61" s="171"/>
      <c r="D61" s="171"/>
      <c r="E61" s="171"/>
      <c r="F61" s="171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2"/>
    </row>
    <row r="62" spans="1:19" ht="94.5">
      <c r="A62" s="124">
        <v>26</v>
      </c>
      <c r="B62" s="127" t="s">
        <v>236</v>
      </c>
      <c r="C62" s="44"/>
      <c r="D62" s="6">
        <f>E62+F62+G62+H62</f>
        <v>900</v>
      </c>
      <c r="E62" s="44"/>
      <c r="F62" s="5">
        <v>900</v>
      </c>
      <c r="G62" s="44"/>
      <c r="H62" s="6"/>
      <c r="I62" s="156">
        <v>900</v>
      </c>
      <c r="J62" s="5">
        <f t="shared" ref="J62" si="30">SUM(L62)</f>
        <v>900</v>
      </c>
      <c r="K62" s="125"/>
      <c r="L62" s="44">
        <v>900</v>
      </c>
      <c r="M62" s="44"/>
      <c r="N62" s="44"/>
      <c r="O62" s="5">
        <f>SUM(Q62)</f>
        <v>900</v>
      </c>
      <c r="P62" s="44"/>
      <c r="Q62" s="44">
        <v>900</v>
      </c>
      <c r="R62" s="125"/>
      <c r="S62" s="119"/>
    </row>
    <row r="63" spans="1:19" ht="15.75" customHeight="1">
      <c r="A63" s="214" t="s">
        <v>64</v>
      </c>
      <c r="B63" s="215"/>
      <c r="C63" s="215"/>
      <c r="D63" s="215"/>
      <c r="E63" s="215"/>
      <c r="F63" s="215"/>
      <c r="G63" s="215"/>
      <c r="H63" s="215"/>
      <c r="I63" s="215"/>
      <c r="J63" s="215"/>
      <c r="K63" s="215"/>
      <c r="L63" s="215"/>
      <c r="M63" s="215"/>
      <c r="N63" s="215"/>
      <c r="O63" s="215"/>
      <c r="P63" s="215"/>
      <c r="Q63" s="215"/>
      <c r="R63" s="215"/>
      <c r="S63" s="216"/>
    </row>
    <row r="64" spans="1:19" ht="63">
      <c r="A64" s="124">
        <v>27</v>
      </c>
      <c r="B64" s="127" t="s">
        <v>234</v>
      </c>
      <c r="C64" s="44"/>
      <c r="D64" s="6">
        <f>E64+F64+G64+H64</f>
        <v>9439.2000000000007</v>
      </c>
      <c r="E64" s="44"/>
      <c r="F64" s="5">
        <v>9439.2000000000007</v>
      </c>
      <c r="G64" s="44"/>
      <c r="H64" s="6"/>
      <c r="I64" s="156">
        <v>10917.3</v>
      </c>
      <c r="J64" s="5">
        <f>K64+L64+M64+N64</f>
        <v>10917.3</v>
      </c>
      <c r="K64" s="5"/>
      <c r="L64" s="5">
        <v>10917.3</v>
      </c>
      <c r="M64" s="5"/>
      <c r="N64" s="5"/>
      <c r="O64" s="5">
        <f>SUM(Q64)</f>
        <v>10917.3</v>
      </c>
      <c r="P64" s="5"/>
      <c r="Q64" s="5">
        <v>10917.3</v>
      </c>
      <c r="R64" s="5"/>
      <c r="S64" s="114"/>
    </row>
    <row r="65" spans="1:19" ht="15.75" customHeight="1">
      <c r="A65" s="214" t="s">
        <v>65</v>
      </c>
      <c r="B65" s="215"/>
      <c r="C65" s="215"/>
      <c r="D65" s="215"/>
      <c r="E65" s="215"/>
      <c r="F65" s="215"/>
      <c r="G65" s="215"/>
      <c r="H65" s="215"/>
      <c r="I65" s="215"/>
      <c r="J65" s="215"/>
      <c r="K65" s="215"/>
      <c r="L65" s="215"/>
      <c r="M65" s="215"/>
      <c r="N65" s="215"/>
      <c r="O65" s="215"/>
      <c r="P65" s="215"/>
      <c r="Q65" s="215"/>
      <c r="R65" s="215"/>
      <c r="S65" s="216"/>
    </row>
    <row r="66" spans="1:19" ht="63">
      <c r="A66" s="124">
        <v>28</v>
      </c>
      <c r="B66" s="127" t="s">
        <v>20</v>
      </c>
      <c r="C66" s="44"/>
      <c r="D66" s="6">
        <f>E66+F66+G66+H66</f>
        <v>0</v>
      </c>
      <c r="E66" s="44"/>
      <c r="F66" s="5"/>
      <c r="G66" s="44"/>
      <c r="H66" s="6"/>
      <c r="I66" s="156">
        <v>0</v>
      </c>
      <c r="J66" s="125"/>
      <c r="K66" s="125"/>
      <c r="L66" s="125"/>
      <c r="M66" s="125"/>
      <c r="N66" s="125"/>
      <c r="O66" s="125"/>
      <c r="P66" s="125"/>
      <c r="Q66" s="125"/>
      <c r="R66" s="125"/>
      <c r="S66" s="119"/>
    </row>
    <row r="67" spans="1:19" ht="51.75" customHeight="1">
      <c r="A67" s="124">
        <v>29</v>
      </c>
      <c r="B67" s="127" t="s">
        <v>235</v>
      </c>
      <c r="C67" s="44"/>
      <c r="D67" s="6">
        <f t="shared" ref="D67:D69" si="31">E67+F67+G67+H67</f>
        <v>203.8</v>
      </c>
      <c r="E67" s="44"/>
      <c r="F67" s="5">
        <v>203.8</v>
      </c>
      <c r="G67" s="44"/>
      <c r="H67" s="6"/>
      <c r="I67" s="156">
        <v>203.8</v>
      </c>
      <c r="J67" s="5">
        <f>K67+L67+M67+N67</f>
        <v>203.8</v>
      </c>
      <c r="K67" s="125"/>
      <c r="L67" s="44">
        <v>203.8</v>
      </c>
      <c r="M67" s="44"/>
      <c r="N67" s="44"/>
      <c r="O67" s="5">
        <f>SUM(Q67)</f>
        <v>203.8</v>
      </c>
      <c r="P67" s="44"/>
      <c r="Q67" s="44">
        <v>203.8</v>
      </c>
      <c r="R67" s="125"/>
      <c r="S67" s="119"/>
    </row>
    <row r="68" spans="1:19">
      <c r="A68" s="24"/>
      <c r="B68" s="161" t="s">
        <v>22</v>
      </c>
      <c r="C68" s="161"/>
      <c r="D68" s="6">
        <f t="shared" si="31"/>
        <v>203.8</v>
      </c>
      <c r="E68" s="6">
        <f t="shared" ref="E68:S68" si="32">SUM(E66:E67)</f>
        <v>0</v>
      </c>
      <c r="F68" s="6">
        <f t="shared" si="32"/>
        <v>203.8</v>
      </c>
      <c r="G68" s="6">
        <f t="shared" si="32"/>
        <v>0</v>
      </c>
      <c r="H68" s="6">
        <f t="shared" si="32"/>
        <v>0</v>
      </c>
      <c r="I68" s="158">
        <f t="shared" si="32"/>
        <v>203.8</v>
      </c>
      <c r="J68" s="6">
        <f t="shared" si="32"/>
        <v>203.8</v>
      </c>
      <c r="K68" s="6">
        <f t="shared" si="32"/>
        <v>0</v>
      </c>
      <c r="L68" s="6">
        <f t="shared" si="32"/>
        <v>203.8</v>
      </c>
      <c r="M68" s="6">
        <f t="shared" si="32"/>
        <v>0</v>
      </c>
      <c r="N68" s="6">
        <f t="shared" si="32"/>
        <v>0</v>
      </c>
      <c r="O68" s="6">
        <f t="shared" si="32"/>
        <v>203.8</v>
      </c>
      <c r="P68" s="6">
        <f t="shared" si="32"/>
        <v>0</v>
      </c>
      <c r="Q68" s="6">
        <f t="shared" si="32"/>
        <v>203.8</v>
      </c>
      <c r="R68" s="6">
        <f t="shared" si="32"/>
        <v>0</v>
      </c>
      <c r="S68" s="9">
        <f t="shared" si="32"/>
        <v>0</v>
      </c>
    </row>
    <row r="69" spans="1:19">
      <c r="A69" s="24"/>
      <c r="B69" s="161" t="s">
        <v>12</v>
      </c>
      <c r="C69" s="161"/>
      <c r="D69" s="115">
        <f t="shared" si="31"/>
        <v>132129.59999999998</v>
      </c>
      <c r="E69" s="6">
        <f t="shared" ref="E69:S69" si="33">E51+E60+E62+E64+E68</f>
        <v>0</v>
      </c>
      <c r="F69" s="6">
        <f t="shared" si="33"/>
        <v>132129.59999999998</v>
      </c>
      <c r="G69" s="6">
        <f t="shared" si="33"/>
        <v>0</v>
      </c>
      <c r="H69" s="6">
        <f t="shared" si="33"/>
        <v>0</v>
      </c>
      <c r="I69" s="158">
        <f t="shared" si="33"/>
        <v>120654.20000000001</v>
      </c>
      <c r="J69" s="6">
        <f t="shared" si="33"/>
        <v>120654.20000000001</v>
      </c>
      <c r="K69" s="6">
        <f t="shared" si="33"/>
        <v>0</v>
      </c>
      <c r="L69" s="6">
        <f t="shared" si="33"/>
        <v>120654.20000000001</v>
      </c>
      <c r="M69" s="6">
        <f t="shared" si="33"/>
        <v>0</v>
      </c>
      <c r="N69" s="6">
        <f t="shared" si="33"/>
        <v>0</v>
      </c>
      <c r="O69" s="6">
        <f t="shared" si="33"/>
        <v>120654.20000000001</v>
      </c>
      <c r="P69" s="6">
        <f t="shared" si="33"/>
        <v>0</v>
      </c>
      <c r="Q69" s="6">
        <f t="shared" si="33"/>
        <v>120654.20000000001</v>
      </c>
      <c r="R69" s="6">
        <f t="shared" si="33"/>
        <v>0</v>
      </c>
      <c r="S69" s="6">
        <f t="shared" si="33"/>
        <v>0</v>
      </c>
    </row>
    <row r="70" spans="1:19" ht="15.75" customHeight="1">
      <c r="A70" s="167" t="s">
        <v>23</v>
      </c>
      <c r="B70" s="168"/>
      <c r="C70" s="168"/>
      <c r="D70" s="168"/>
      <c r="E70" s="168"/>
      <c r="F70" s="168"/>
      <c r="G70" s="168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8"/>
      <c r="S70" s="169"/>
    </row>
    <row r="71" spans="1:19" ht="15.75" customHeight="1">
      <c r="A71" s="176" t="s">
        <v>66</v>
      </c>
      <c r="B71" s="177"/>
      <c r="C71" s="177"/>
      <c r="D71" s="177"/>
      <c r="E71" s="177"/>
      <c r="F71" s="177"/>
      <c r="G71" s="177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7"/>
      <c r="S71" s="178"/>
    </row>
    <row r="72" spans="1:19" ht="47.25">
      <c r="A72" s="19">
        <v>30</v>
      </c>
      <c r="B72" s="20" t="s">
        <v>24</v>
      </c>
      <c r="C72" s="20"/>
      <c r="D72" s="6">
        <f>E72+F72+G72+H72</f>
        <v>13490.8</v>
      </c>
      <c r="E72" s="5">
        <v>0</v>
      </c>
      <c r="F72" s="5">
        <v>8000</v>
      </c>
      <c r="G72" s="44"/>
      <c r="H72" s="8">
        <v>5490.8</v>
      </c>
      <c r="I72" s="156">
        <v>1848.4</v>
      </c>
      <c r="J72" s="98">
        <v>1848.4</v>
      </c>
      <c r="K72" s="44"/>
      <c r="L72" s="44">
        <v>1848.4</v>
      </c>
      <c r="M72" s="44"/>
      <c r="N72" s="44"/>
      <c r="O72" s="5">
        <f>SUM(Q72)</f>
        <v>1848.4</v>
      </c>
      <c r="P72" s="44"/>
      <c r="Q72" s="44">
        <v>1848.4</v>
      </c>
      <c r="R72" s="44"/>
      <c r="S72" s="116"/>
    </row>
    <row r="73" spans="1:19" ht="55.5" customHeight="1">
      <c r="A73" s="19">
        <v>31</v>
      </c>
      <c r="B73" s="128" t="s">
        <v>25</v>
      </c>
      <c r="C73" s="128"/>
      <c r="D73" s="6">
        <f t="shared" ref="D73" si="34">E73+F73+G73+H73</f>
        <v>0</v>
      </c>
      <c r="E73" s="44"/>
      <c r="F73" s="5"/>
      <c r="G73" s="44"/>
      <c r="H73" s="8"/>
      <c r="I73" s="156"/>
      <c r="J73" s="44"/>
      <c r="K73" s="44"/>
      <c r="L73" s="44"/>
      <c r="M73" s="44"/>
      <c r="N73" s="44"/>
      <c r="O73" s="44"/>
      <c r="P73" s="44"/>
      <c r="Q73" s="44"/>
      <c r="R73" s="44"/>
      <c r="S73" s="116"/>
    </row>
    <row r="74" spans="1:19">
      <c r="A74" s="10"/>
      <c r="B74" s="129" t="s">
        <v>2</v>
      </c>
      <c r="C74" s="129"/>
      <c r="D74" s="8">
        <f t="shared" ref="D74:S74" si="35">SUM(D72:D73)</f>
        <v>13490.8</v>
      </c>
      <c r="E74" s="8">
        <f t="shared" si="35"/>
        <v>0</v>
      </c>
      <c r="F74" s="8">
        <f t="shared" si="35"/>
        <v>8000</v>
      </c>
      <c r="G74" s="8">
        <f t="shared" si="35"/>
        <v>0</v>
      </c>
      <c r="H74" s="8">
        <f t="shared" si="35"/>
        <v>5490.8</v>
      </c>
      <c r="I74" s="157">
        <f t="shared" si="35"/>
        <v>1848.4</v>
      </c>
      <c r="J74" s="8">
        <f t="shared" si="35"/>
        <v>1848.4</v>
      </c>
      <c r="K74" s="8">
        <f t="shared" si="35"/>
        <v>0</v>
      </c>
      <c r="L74" s="8">
        <f t="shared" si="35"/>
        <v>1848.4</v>
      </c>
      <c r="M74" s="8">
        <f t="shared" si="35"/>
        <v>0</v>
      </c>
      <c r="N74" s="8">
        <f t="shared" si="35"/>
        <v>0</v>
      </c>
      <c r="O74" s="8">
        <f t="shared" si="35"/>
        <v>1848.4</v>
      </c>
      <c r="P74" s="8">
        <f t="shared" si="35"/>
        <v>0</v>
      </c>
      <c r="Q74" s="8">
        <f t="shared" si="35"/>
        <v>1848.4</v>
      </c>
      <c r="R74" s="8">
        <f t="shared" si="35"/>
        <v>0</v>
      </c>
      <c r="S74" s="102">
        <f t="shared" si="35"/>
        <v>0</v>
      </c>
    </row>
    <row r="75" spans="1:19" ht="15.75" customHeight="1">
      <c r="A75" s="167" t="s">
        <v>26</v>
      </c>
      <c r="B75" s="168"/>
      <c r="C75" s="168"/>
      <c r="D75" s="168"/>
      <c r="E75" s="168"/>
      <c r="F75" s="168"/>
      <c r="G75" s="168"/>
      <c r="H75" s="168"/>
      <c r="I75" s="168"/>
      <c r="J75" s="168"/>
      <c r="K75" s="168"/>
      <c r="L75" s="168"/>
      <c r="M75" s="168"/>
      <c r="N75" s="168"/>
      <c r="O75" s="168"/>
      <c r="P75" s="168"/>
      <c r="Q75" s="168"/>
      <c r="R75" s="168"/>
      <c r="S75" s="169"/>
    </row>
    <row r="76" spans="1:19" ht="69.75" customHeight="1">
      <c r="A76" s="19">
        <v>32</v>
      </c>
      <c r="B76" s="128" t="s">
        <v>27</v>
      </c>
      <c r="C76" s="128"/>
      <c r="D76" s="6">
        <f>E76+F76+G76+H76</f>
        <v>0</v>
      </c>
      <c r="E76" s="44"/>
      <c r="F76" s="5"/>
      <c r="G76" s="44"/>
      <c r="H76" s="6"/>
      <c r="I76" s="156"/>
      <c r="J76" s="125"/>
      <c r="K76" s="125"/>
      <c r="L76" s="125"/>
      <c r="M76" s="125"/>
      <c r="N76" s="125"/>
      <c r="O76" s="125"/>
      <c r="P76" s="125"/>
      <c r="Q76" s="125"/>
      <c r="R76" s="125"/>
      <c r="S76" s="119"/>
    </row>
    <row r="77" spans="1:19" ht="34.5" customHeight="1">
      <c r="A77" s="19">
        <v>33</v>
      </c>
      <c r="B77" s="128" t="s">
        <v>28</v>
      </c>
      <c r="C77" s="128"/>
      <c r="D77" s="6">
        <f t="shared" ref="D77" si="36">E77+F77+G77+H77</f>
        <v>0</v>
      </c>
      <c r="E77" s="44"/>
      <c r="F77" s="5"/>
      <c r="G77" s="44"/>
      <c r="H77" s="6"/>
      <c r="I77" s="156"/>
      <c r="J77" s="125"/>
      <c r="K77" s="125"/>
      <c r="L77" s="125"/>
      <c r="M77" s="125"/>
      <c r="N77" s="125"/>
      <c r="O77" s="125"/>
      <c r="P77" s="125"/>
      <c r="Q77" s="125"/>
      <c r="R77" s="125"/>
      <c r="S77" s="119"/>
    </row>
    <row r="78" spans="1:19">
      <c r="A78" s="10"/>
      <c r="B78" s="129" t="s">
        <v>4</v>
      </c>
      <c r="C78" s="129"/>
      <c r="D78" s="6">
        <f>SUM(D76:D77)</f>
        <v>0</v>
      </c>
      <c r="E78" s="6">
        <f t="shared" ref="E78:S78" si="37">SUM(E76:E77)</f>
        <v>0</v>
      </c>
      <c r="F78" s="6">
        <f t="shared" si="37"/>
        <v>0</v>
      </c>
      <c r="G78" s="6">
        <f t="shared" si="37"/>
        <v>0</v>
      </c>
      <c r="H78" s="6">
        <f t="shared" si="37"/>
        <v>0</v>
      </c>
      <c r="I78" s="158">
        <f t="shared" si="37"/>
        <v>0</v>
      </c>
      <c r="J78" s="6">
        <f t="shared" si="37"/>
        <v>0</v>
      </c>
      <c r="K78" s="6">
        <f t="shared" si="37"/>
        <v>0</v>
      </c>
      <c r="L78" s="6">
        <f t="shared" si="37"/>
        <v>0</v>
      </c>
      <c r="M78" s="6">
        <f t="shared" si="37"/>
        <v>0</v>
      </c>
      <c r="N78" s="6">
        <f t="shared" si="37"/>
        <v>0</v>
      </c>
      <c r="O78" s="6">
        <f t="shared" si="37"/>
        <v>0</v>
      </c>
      <c r="P78" s="6">
        <f t="shared" si="37"/>
        <v>0</v>
      </c>
      <c r="Q78" s="6">
        <f t="shared" si="37"/>
        <v>0</v>
      </c>
      <c r="R78" s="6">
        <f t="shared" si="37"/>
        <v>0</v>
      </c>
      <c r="S78" s="9">
        <f t="shared" si="37"/>
        <v>0</v>
      </c>
    </row>
    <row r="79" spans="1:19">
      <c r="A79" s="10"/>
      <c r="B79" s="129" t="s">
        <v>29</v>
      </c>
      <c r="C79" s="129"/>
      <c r="D79" s="115">
        <f>D74+J76</f>
        <v>13490.8</v>
      </c>
      <c r="E79" s="8">
        <f t="shared" ref="E79:S79" si="38">E74+E78</f>
        <v>0</v>
      </c>
      <c r="F79" s="8">
        <f t="shared" si="38"/>
        <v>8000</v>
      </c>
      <c r="G79" s="8">
        <f t="shared" si="38"/>
        <v>0</v>
      </c>
      <c r="H79" s="8">
        <f t="shared" si="38"/>
        <v>5490.8</v>
      </c>
      <c r="I79" s="157">
        <v>1848.4</v>
      </c>
      <c r="J79" s="8">
        <f t="shared" si="38"/>
        <v>1848.4</v>
      </c>
      <c r="K79" s="8">
        <f t="shared" si="38"/>
        <v>0</v>
      </c>
      <c r="L79" s="8">
        <f t="shared" si="38"/>
        <v>1848.4</v>
      </c>
      <c r="M79" s="8">
        <f t="shared" si="38"/>
        <v>0</v>
      </c>
      <c r="N79" s="8">
        <f t="shared" si="38"/>
        <v>0</v>
      </c>
      <c r="O79" s="8">
        <f t="shared" si="38"/>
        <v>1848.4</v>
      </c>
      <c r="P79" s="8">
        <f t="shared" si="38"/>
        <v>0</v>
      </c>
      <c r="Q79" s="8">
        <f t="shared" si="38"/>
        <v>1848.4</v>
      </c>
      <c r="R79" s="8">
        <f t="shared" si="38"/>
        <v>0</v>
      </c>
      <c r="S79" s="102">
        <f t="shared" si="38"/>
        <v>0</v>
      </c>
    </row>
    <row r="80" spans="1:19" ht="15.75" customHeight="1">
      <c r="A80" s="167" t="s">
        <v>30</v>
      </c>
      <c r="B80" s="168"/>
      <c r="C80" s="168"/>
      <c r="D80" s="168"/>
      <c r="E80" s="168"/>
      <c r="F80" s="168"/>
      <c r="G80" s="168"/>
      <c r="H80" s="168"/>
      <c r="I80" s="168"/>
      <c r="J80" s="168"/>
      <c r="K80" s="168"/>
      <c r="L80" s="168"/>
      <c r="M80" s="168"/>
      <c r="N80" s="168"/>
      <c r="O80" s="168"/>
      <c r="P80" s="168"/>
      <c r="Q80" s="168"/>
      <c r="R80" s="168"/>
      <c r="S80" s="169"/>
    </row>
    <row r="81" spans="1:19" ht="15.75" customHeight="1">
      <c r="A81" s="167" t="s">
        <v>31</v>
      </c>
      <c r="B81" s="168"/>
      <c r="C81" s="168"/>
      <c r="D81" s="168"/>
      <c r="E81" s="168"/>
      <c r="F81" s="168"/>
      <c r="G81" s="168"/>
      <c r="H81" s="168"/>
      <c r="I81" s="168"/>
      <c r="J81" s="168"/>
      <c r="K81" s="168"/>
      <c r="L81" s="168"/>
      <c r="M81" s="168"/>
      <c r="N81" s="168"/>
      <c r="O81" s="168"/>
      <c r="P81" s="168"/>
      <c r="Q81" s="168"/>
      <c r="R81" s="168"/>
      <c r="S81" s="169"/>
    </row>
    <row r="82" spans="1:19" ht="31.5">
      <c r="A82" s="19">
        <v>34</v>
      </c>
      <c r="B82" s="20" t="s">
        <v>32</v>
      </c>
      <c r="C82" s="20"/>
      <c r="D82" s="6">
        <f>E82+F82+G82+H82</f>
        <v>35180</v>
      </c>
      <c r="E82" s="5"/>
      <c r="F82" s="5">
        <v>35180</v>
      </c>
      <c r="G82" s="5"/>
      <c r="H82" s="5"/>
      <c r="I82" s="156">
        <v>35180</v>
      </c>
      <c r="J82" s="5">
        <v>35180</v>
      </c>
      <c r="K82" s="44"/>
      <c r="L82" s="98">
        <v>35180</v>
      </c>
      <c r="M82" s="44"/>
      <c r="N82" s="44"/>
      <c r="O82" s="98">
        <f>P82+Q82+R82+S82</f>
        <v>35180</v>
      </c>
      <c r="P82" s="44"/>
      <c r="Q82" s="98">
        <v>35180</v>
      </c>
      <c r="R82" s="44"/>
      <c r="S82" s="116"/>
    </row>
    <row r="83" spans="1:19" ht="15.75" customHeight="1">
      <c r="A83" s="167" t="s">
        <v>214</v>
      </c>
      <c r="B83" s="168"/>
      <c r="C83" s="168"/>
      <c r="D83" s="168"/>
      <c r="E83" s="168"/>
      <c r="F83" s="168"/>
      <c r="G83" s="168"/>
      <c r="H83" s="168"/>
      <c r="I83" s="168"/>
      <c r="J83" s="168"/>
      <c r="K83" s="168"/>
      <c r="L83" s="168"/>
      <c r="M83" s="168"/>
      <c r="N83" s="168"/>
      <c r="O83" s="168"/>
      <c r="P83" s="168"/>
      <c r="Q83" s="168"/>
      <c r="R83" s="168"/>
      <c r="S83" s="169"/>
    </row>
    <row r="84" spans="1:19" ht="31.5">
      <c r="A84" s="19">
        <v>35</v>
      </c>
      <c r="B84" s="22" t="s">
        <v>34</v>
      </c>
      <c r="C84" s="22"/>
      <c r="D84" s="6">
        <f>E84+F84+G84+H84</f>
        <v>63230</v>
      </c>
      <c r="E84" s="5">
        <v>50000</v>
      </c>
      <c r="F84" s="5">
        <v>6230</v>
      </c>
      <c r="G84" s="5"/>
      <c r="H84" s="5">
        <v>7000</v>
      </c>
      <c r="I84" s="156">
        <v>56230</v>
      </c>
      <c r="J84" s="98">
        <f>K84+L84+M84+N84</f>
        <v>56230</v>
      </c>
      <c r="K84" s="98">
        <v>50000</v>
      </c>
      <c r="L84" s="98">
        <v>6230</v>
      </c>
      <c r="M84" s="44"/>
      <c r="N84" s="44"/>
      <c r="O84" s="98">
        <f>P84+Q84+R84+S84</f>
        <v>56230</v>
      </c>
      <c r="P84" s="98">
        <v>50000</v>
      </c>
      <c r="Q84" s="98">
        <v>6230</v>
      </c>
      <c r="R84" s="44"/>
      <c r="S84" s="116"/>
    </row>
    <row r="85" spans="1:19" ht="31.5">
      <c r="A85" s="19">
        <v>36</v>
      </c>
      <c r="B85" s="20" t="s">
        <v>35</v>
      </c>
      <c r="C85" s="20"/>
      <c r="D85" s="6">
        <f t="shared" ref="D85:D86" si="39">E85+F85+G85+H85</f>
        <v>0</v>
      </c>
      <c r="E85" s="5"/>
      <c r="F85" s="5"/>
      <c r="G85" s="5"/>
      <c r="H85" s="5"/>
      <c r="I85" s="156"/>
      <c r="J85" s="98">
        <f t="shared" ref="J85:J87" si="40">K85+L85+M85+N85</f>
        <v>0</v>
      </c>
      <c r="K85" s="44"/>
      <c r="L85" s="44"/>
      <c r="M85" s="44"/>
      <c r="N85" s="44"/>
      <c r="O85" s="98">
        <f t="shared" ref="O85:O87" si="41">P85+Q85+R85+S85</f>
        <v>0</v>
      </c>
      <c r="P85" s="44"/>
      <c r="Q85" s="44"/>
      <c r="R85" s="44"/>
      <c r="S85" s="116"/>
    </row>
    <row r="86" spans="1:19">
      <c r="A86" s="19">
        <v>37</v>
      </c>
      <c r="B86" s="22" t="s">
        <v>36</v>
      </c>
      <c r="C86" s="22"/>
      <c r="D86" s="6">
        <f t="shared" si="39"/>
        <v>0</v>
      </c>
      <c r="E86" s="5"/>
      <c r="F86" s="5"/>
      <c r="G86" s="5"/>
      <c r="H86" s="5"/>
      <c r="I86" s="156"/>
      <c r="J86" s="98">
        <f t="shared" si="40"/>
        <v>0</v>
      </c>
      <c r="K86" s="44"/>
      <c r="L86" s="44"/>
      <c r="M86" s="44"/>
      <c r="N86" s="44"/>
      <c r="O86" s="98">
        <f t="shared" si="41"/>
        <v>0</v>
      </c>
      <c r="P86" s="44"/>
      <c r="Q86" s="44"/>
      <c r="R86" s="44"/>
      <c r="S86" s="116"/>
    </row>
    <row r="87" spans="1:19">
      <c r="A87" s="19"/>
      <c r="B87" s="7" t="s">
        <v>7</v>
      </c>
      <c r="C87" s="7"/>
      <c r="D87" s="6">
        <f t="shared" ref="D87:S87" si="42">SUM(D84:D86)</f>
        <v>63230</v>
      </c>
      <c r="E87" s="6">
        <f t="shared" si="42"/>
        <v>50000</v>
      </c>
      <c r="F87" s="6">
        <f t="shared" si="42"/>
        <v>6230</v>
      </c>
      <c r="G87" s="6">
        <f t="shared" si="42"/>
        <v>0</v>
      </c>
      <c r="H87" s="6">
        <f t="shared" si="42"/>
        <v>7000</v>
      </c>
      <c r="I87" s="158">
        <f t="shared" si="42"/>
        <v>56230</v>
      </c>
      <c r="J87" s="123">
        <f t="shared" si="40"/>
        <v>56230</v>
      </c>
      <c r="K87" s="6">
        <f t="shared" si="42"/>
        <v>50000</v>
      </c>
      <c r="L87" s="6">
        <f t="shared" si="42"/>
        <v>6230</v>
      </c>
      <c r="M87" s="6">
        <f t="shared" si="42"/>
        <v>0</v>
      </c>
      <c r="N87" s="6">
        <f t="shared" si="42"/>
        <v>0</v>
      </c>
      <c r="O87" s="123">
        <f t="shared" si="41"/>
        <v>56230</v>
      </c>
      <c r="P87" s="6">
        <f t="shared" si="42"/>
        <v>50000</v>
      </c>
      <c r="Q87" s="6">
        <f t="shared" si="42"/>
        <v>6230</v>
      </c>
      <c r="R87" s="6">
        <f t="shared" si="42"/>
        <v>0</v>
      </c>
      <c r="S87" s="9">
        <f t="shared" si="42"/>
        <v>0</v>
      </c>
    </row>
    <row r="88" spans="1:19">
      <c r="A88" s="19"/>
      <c r="B88" s="7" t="s">
        <v>67</v>
      </c>
      <c r="C88" s="22"/>
      <c r="D88" s="6">
        <f>D82+D87</f>
        <v>98410</v>
      </c>
      <c r="E88" s="6">
        <f t="shared" ref="E88:S88" si="43">E82+E87</f>
        <v>50000</v>
      </c>
      <c r="F88" s="6">
        <f t="shared" si="43"/>
        <v>41410</v>
      </c>
      <c r="G88" s="6">
        <f t="shared" si="43"/>
        <v>0</v>
      </c>
      <c r="H88" s="6">
        <f t="shared" si="43"/>
        <v>7000</v>
      </c>
      <c r="I88" s="158">
        <v>91410</v>
      </c>
      <c r="J88" s="6">
        <f t="shared" si="43"/>
        <v>91410</v>
      </c>
      <c r="K88" s="6">
        <f t="shared" si="43"/>
        <v>50000</v>
      </c>
      <c r="L88" s="6">
        <f t="shared" si="43"/>
        <v>41410</v>
      </c>
      <c r="M88" s="6">
        <f t="shared" si="43"/>
        <v>0</v>
      </c>
      <c r="N88" s="6">
        <f t="shared" si="43"/>
        <v>0</v>
      </c>
      <c r="O88" s="6">
        <f t="shared" si="43"/>
        <v>91410</v>
      </c>
      <c r="P88" s="6">
        <f t="shared" si="43"/>
        <v>50000</v>
      </c>
      <c r="Q88" s="6">
        <f t="shared" si="43"/>
        <v>41410</v>
      </c>
      <c r="R88" s="6">
        <f t="shared" si="43"/>
        <v>0</v>
      </c>
      <c r="S88" s="9">
        <f t="shared" si="43"/>
        <v>0</v>
      </c>
    </row>
    <row r="89" spans="1:19" ht="21" customHeight="1">
      <c r="A89" s="167" t="s">
        <v>215</v>
      </c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9"/>
    </row>
    <row r="90" spans="1:19" ht="15.75" customHeight="1">
      <c r="A90" s="167" t="s">
        <v>103</v>
      </c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9"/>
    </row>
    <row r="91" spans="1:19" ht="15.75" customHeight="1">
      <c r="A91" s="167" t="s">
        <v>39</v>
      </c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9"/>
    </row>
    <row r="92" spans="1:19" ht="63">
      <c r="A92" s="19">
        <v>38</v>
      </c>
      <c r="B92" s="22" t="s">
        <v>40</v>
      </c>
      <c r="C92" s="22"/>
      <c r="D92" s="6">
        <f>E92+F92+G92+H92</f>
        <v>25300</v>
      </c>
      <c r="E92" s="44"/>
      <c r="F92" s="5">
        <v>25300</v>
      </c>
      <c r="G92" s="44"/>
      <c r="H92" s="8"/>
      <c r="I92" s="156">
        <v>28024.2</v>
      </c>
      <c r="J92" s="98">
        <f>K92+L92+M92+N92</f>
        <v>28024.2</v>
      </c>
      <c r="K92" s="5"/>
      <c r="L92" s="5">
        <v>28024.2</v>
      </c>
      <c r="M92" s="5"/>
      <c r="N92" s="5"/>
      <c r="O92" s="98">
        <f>P92+Q92+R92+S92</f>
        <v>28024.2</v>
      </c>
      <c r="P92" s="5"/>
      <c r="Q92" s="5">
        <v>28024.2</v>
      </c>
      <c r="R92" s="5"/>
      <c r="S92" s="114"/>
    </row>
    <row r="93" spans="1:19" ht="52.5" customHeight="1">
      <c r="A93" s="19">
        <v>39</v>
      </c>
      <c r="B93" s="22" t="s">
        <v>41</v>
      </c>
      <c r="C93" s="22"/>
      <c r="D93" s="6">
        <f>E93+F93+G93+H93</f>
        <v>9699</v>
      </c>
      <c r="E93" s="44"/>
      <c r="F93" s="5">
        <v>9699</v>
      </c>
      <c r="G93" s="44"/>
      <c r="H93" s="8"/>
      <c r="I93" s="156">
        <v>7989.1</v>
      </c>
      <c r="J93" s="98">
        <f>K93+L93+M93+N93</f>
        <v>7989.1</v>
      </c>
      <c r="K93" s="5"/>
      <c r="L93" s="5">
        <v>7989.1</v>
      </c>
      <c r="M93" s="5"/>
      <c r="N93" s="5"/>
      <c r="O93" s="98">
        <f>P93+Q93+R93+S93</f>
        <v>7989.1</v>
      </c>
      <c r="P93" s="5"/>
      <c r="Q93" s="5">
        <v>7989.1</v>
      </c>
      <c r="R93" s="5"/>
      <c r="S93" s="114"/>
    </row>
    <row r="94" spans="1:19">
      <c r="A94" s="10"/>
      <c r="B94" s="7" t="s">
        <v>43</v>
      </c>
      <c r="C94" s="7"/>
      <c r="D94" s="6">
        <f>SUM(D92:D93)</f>
        <v>34999</v>
      </c>
      <c r="E94" s="6">
        <f t="shared" ref="E94:S94" si="44">SUM(E92:E93)</f>
        <v>0</v>
      </c>
      <c r="F94" s="6">
        <f t="shared" si="44"/>
        <v>34999</v>
      </c>
      <c r="G94" s="6">
        <f t="shared" si="44"/>
        <v>0</v>
      </c>
      <c r="H94" s="6">
        <f t="shared" si="44"/>
        <v>0</v>
      </c>
      <c r="I94" s="158">
        <v>36013.300000000003</v>
      </c>
      <c r="J94" s="6">
        <f t="shared" si="44"/>
        <v>36013.300000000003</v>
      </c>
      <c r="K94" s="6">
        <f t="shared" si="44"/>
        <v>0</v>
      </c>
      <c r="L94" s="6">
        <f t="shared" si="44"/>
        <v>36013.300000000003</v>
      </c>
      <c r="M94" s="6">
        <f t="shared" si="44"/>
        <v>0</v>
      </c>
      <c r="N94" s="6">
        <f t="shared" si="44"/>
        <v>0</v>
      </c>
      <c r="O94" s="6">
        <f t="shared" si="44"/>
        <v>36013.300000000003</v>
      </c>
      <c r="P94" s="6">
        <f t="shared" si="44"/>
        <v>0</v>
      </c>
      <c r="Q94" s="6">
        <f t="shared" si="44"/>
        <v>36013.300000000003</v>
      </c>
      <c r="R94" s="6">
        <f t="shared" si="44"/>
        <v>0</v>
      </c>
      <c r="S94" s="9">
        <f t="shared" si="44"/>
        <v>0</v>
      </c>
    </row>
    <row r="95" spans="1:19">
      <c r="A95" s="10"/>
      <c r="B95" s="7" t="s">
        <v>12</v>
      </c>
      <c r="C95" s="7"/>
      <c r="D95" s="115">
        <f>D88+D94</f>
        <v>133409</v>
      </c>
      <c r="E95" s="6">
        <f t="shared" ref="E95:S95" si="45">E88+E94</f>
        <v>50000</v>
      </c>
      <c r="F95" s="6">
        <f t="shared" si="45"/>
        <v>76409</v>
      </c>
      <c r="G95" s="6">
        <f t="shared" si="45"/>
        <v>0</v>
      </c>
      <c r="H95" s="6">
        <f t="shared" si="45"/>
        <v>7000</v>
      </c>
      <c r="I95" s="158">
        <f t="shared" si="45"/>
        <v>127423.3</v>
      </c>
      <c r="J95" s="6">
        <f t="shared" si="45"/>
        <v>127423.3</v>
      </c>
      <c r="K95" s="6">
        <f t="shared" si="45"/>
        <v>50000</v>
      </c>
      <c r="L95" s="6">
        <f t="shared" si="45"/>
        <v>77423.3</v>
      </c>
      <c r="M95" s="6">
        <f t="shared" si="45"/>
        <v>0</v>
      </c>
      <c r="N95" s="6">
        <f t="shared" si="45"/>
        <v>0</v>
      </c>
      <c r="O95" s="6">
        <f t="shared" si="45"/>
        <v>127423.3</v>
      </c>
      <c r="P95" s="6">
        <f t="shared" si="45"/>
        <v>50000</v>
      </c>
      <c r="Q95" s="6">
        <f t="shared" si="45"/>
        <v>77423.3</v>
      </c>
      <c r="R95" s="6">
        <f t="shared" si="45"/>
        <v>0</v>
      </c>
      <c r="S95" s="9">
        <f t="shared" si="45"/>
        <v>0</v>
      </c>
    </row>
    <row r="96" spans="1:19" ht="16.5" thickBot="1">
      <c r="A96" s="130"/>
      <c r="B96" s="131" t="s">
        <v>44</v>
      </c>
      <c r="C96" s="131"/>
      <c r="D96" s="132">
        <f t="shared" ref="D96:S96" si="46">D30+D48+D69+D79+D95</f>
        <v>1312990.3</v>
      </c>
      <c r="E96" s="132">
        <f t="shared" si="46"/>
        <v>58694.9</v>
      </c>
      <c r="F96" s="132">
        <f t="shared" si="46"/>
        <v>1238103.7999999998</v>
      </c>
      <c r="G96" s="132">
        <f t="shared" si="46"/>
        <v>0</v>
      </c>
      <c r="H96" s="132">
        <f t="shared" si="46"/>
        <v>16191.6</v>
      </c>
      <c r="I96" s="159">
        <f t="shared" si="46"/>
        <v>1410066.5</v>
      </c>
      <c r="J96" s="132">
        <f t="shared" si="46"/>
        <v>1410066.5</v>
      </c>
      <c r="K96" s="132">
        <f t="shared" si="46"/>
        <v>171936.9</v>
      </c>
      <c r="L96" s="132">
        <f>L30+L48+L69+L79+L95</f>
        <v>1238129.5999999999</v>
      </c>
      <c r="M96" s="132">
        <f t="shared" si="46"/>
        <v>0</v>
      </c>
      <c r="N96" s="132">
        <f t="shared" si="46"/>
        <v>0</v>
      </c>
      <c r="O96" s="132">
        <f t="shared" si="46"/>
        <v>1410066.5</v>
      </c>
      <c r="P96" s="132">
        <f t="shared" si="46"/>
        <v>171936.9</v>
      </c>
      <c r="Q96" s="132">
        <f t="shared" si="46"/>
        <v>1238129.5999999999</v>
      </c>
      <c r="R96" s="132">
        <f t="shared" si="46"/>
        <v>0</v>
      </c>
      <c r="S96" s="133">
        <f t="shared" si="46"/>
        <v>0</v>
      </c>
    </row>
    <row r="97" spans="1:19">
      <c r="A97" s="164"/>
      <c r="B97" s="165"/>
      <c r="C97" s="165"/>
      <c r="D97" s="166"/>
      <c r="E97" s="166"/>
      <c r="F97" s="166"/>
      <c r="G97" s="166"/>
      <c r="H97" s="166"/>
      <c r="I97" s="166"/>
      <c r="J97" s="166"/>
      <c r="K97" s="166"/>
      <c r="L97" s="166"/>
      <c r="M97" s="166"/>
      <c r="N97" s="166"/>
      <c r="O97" s="166"/>
      <c r="P97" s="166"/>
      <c r="Q97" s="166"/>
      <c r="R97" s="166"/>
      <c r="S97" s="166"/>
    </row>
    <row r="98" spans="1:19">
      <c r="A98" s="164"/>
      <c r="B98" s="165"/>
      <c r="C98" s="165"/>
      <c r="D98" s="166"/>
      <c r="E98" s="166"/>
      <c r="F98" s="166"/>
      <c r="G98" s="166"/>
      <c r="H98" s="166"/>
      <c r="I98" s="166"/>
      <c r="J98" s="166"/>
      <c r="K98" s="166"/>
      <c r="L98" s="166"/>
      <c r="M98" s="166"/>
      <c r="N98" s="166"/>
      <c r="O98" s="166"/>
      <c r="P98" s="166"/>
      <c r="Q98" s="166"/>
      <c r="R98" s="166"/>
      <c r="S98" s="166"/>
    </row>
    <row r="99" spans="1:19">
      <c r="A99" s="164"/>
      <c r="B99" s="165"/>
      <c r="C99" s="165"/>
      <c r="D99" s="166"/>
      <c r="E99" s="166"/>
      <c r="F99" s="166"/>
      <c r="G99" s="166"/>
      <c r="H99" s="166"/>
      <c r="I99" s="166"/>
      <c r="J99" s="166"/>
      <c r="K99" s="166"/>
      <c r="L99" s="166"/>
      <c r="M99" s="166"/>
      <c r="N99" s="166"/>
      <c r="O99" s="166"/>
      <c r="P99" s="166"/>
      <c r="Q99" s="166"/>
      <c r="R99" s="166"/>
      <c r="S99" s="166"/>
    </row>
    <row r="100" spans="1:19">
      <c r="A100" s="164"/>
      <c r="B100" s="165"/>
      <c r="C100" s="165"/>
      <c r="D100" s="166"/>
      <c r="E100" s="166"/>
      <c r="F100" s="166"/>
      <c r="G100" s="166"/>
      <c r="H100" s="166"/>
      <c r="I100" s="166"/>
      <c r="J100" s="166"/>
      <c r="K100" s="166"/>
      <c r="L100" s="166"/>
      <c r="M100" s="166"/>
      <c r="N100" s="166"/>
      <c r="O100" s="166"/>
      <c r="P100" s="166"/>
      <c r="Q100" s="166"/>
      <c r="R100" s="166"/>
      <c r="S100" s="166"/>
    </row>
    <row r="101" spans="1:19">
      <c r="A101" s="134"/>
      <c r="B101" s="70" t="s">
        <v>219</v>
      </c>
      <c r="C101" s="70"/>
      <c r="D101" s="70"/>
      <c r="E101" s="70"/>
      <c r="F101" s="70"/>
      <c r="G101" s="70"/>
      <c r="H101" s="81"/>
      <c r="I101" s="81">
        <v>43.75</v>
      </c>
      <c r="J101" s="135">
        <v>0</v>
      </c>
      <c r="K101" s="15"/>
      <c r="L101" s="15"/>
      <c r="M101" s="15"/>
      <c r="N101" s="15"/>
      <c r="O101" s="135">
        <v>0</v>
      </c>
      <c r="P101" s="15"/>
      <c r="Q101" s="15"/>
      <c r="R101" s="15"/>
      <c r="S101" s="15"/>
    </row>
    <row r="102" spans="1:19">
      <c r="B102" s="2" t="s">
        <v>279</v>
      </c>
      <c r="I102" s="3">
        <v>350</v>
      </c>
      <c r="O102" s="51"/>
    </row>
    <row r="103" spans="1:19">
      <c r="B103" s="2" t="s">
        <v>225</v>
      </c>
      <c r="I103" s="3">
        <f>SUM(I96:I102)</f>
        <v>1410460.25</v>
      </c>
      <c r="J103" s="3">
        <f t="shared" ref="J103:S103" si="47">SUM(J96:J101)</f>
        <v>1410066.5</v>
      </c>
      <c r="K103" s="3">
        <f t="shared" si="47"/>
        <v>171936.9</v>
      </c>
      <c r="L103" s="3">
        <f t="shared" si="47"/>
        <v>1238129.5999999999</v>
      </c>
      <c r="M103" s="3">
        <f t="shared" si="47"/>
        <v>0</v>
      </c>
      <c r="N103" s="3">
        <f t="shared" si="47"/>
        <v>0</v>
      </c>
      <c r="O103" s="3">
        <f t="shared" si="47"/>
        <v>1410066.5</v>
      </c>
      <c r="P103" s="3">
        <f t="shared" si="47"/>
        <v>171936.9</v>
      </c>
      <c r="Q103" s="3">
        <f t="shared" si="47"/>
        <v>1238129.5999999999</v>
      </c>
      <c r="R103" s="3">
        <f t="shared" si="47"/>
        <v>0</v>
      </c>
      <c r="S103" s="3">
        <f t="shared" si="47"/>
        <v>0</v>
      </c>
    </row>
    <row r="104" spans="1:19">
      <c r="B104" s="2" t="s">
        <v>224</v>
      </c>
      <c r="D104" s="2">
        <v>1312990.3</v>
      </c>
      <c r="I104" s="3">
        <v>1410460.4</v>
      </c>
      <c r="J104" s="51"/>
      <c r="O104" s="51"/>
    </row>
    <row r="105" spans="1:19">
      <c r="B105" s="2" t="s">
        <v>226</v>
      </c>
      <c r="D105" s="56">
        <f>D96-D104</f>
        <v>0</v>
      </c>
      <c r="I105" s="3">
        <f>I104-I103</f>
        <v>0.14999999990686774</v>
      </c>
      <c r="J105" s="3"/>
      <c r="K105" s="3"/>
      <c r="L105" s="3"/>
      <c r="M105" s="3"/>
      <c r="N105" s="3"/>
      <c r="O105" s="3"/>
      <c r="P105" s="3"/>
      <c r="Q105" s="3"/>
      <c r="R105" s="3"/>
      <c r="S105" s="3"/>
    </row>
    <row r="107" spans="1:19">
      <c r="B107" s="54" t="s">
        <v>229</v>
      </c>
      <c r="C107" s="54"/>
      <c r="D107" s="54"/>
      <c r="E107" s="54"/>
      <c r="F107" s="55">
        <f>F108+F109</f>
        <v>41410</v>
      </c>
    </row>
    <row r="108" spans="1:19">
      <c r="B108" s="2" t="s">
        <v>230</v>
      </c>
      <c r="F108" s="53">
        <v>6230</v>
      </c>
    </row>
    <row r="109" spans="1:19">
      <c r="B109" s="2" t="s">
        <v>231</v>
      </c>
      <c r="F109" s="53">
        <v>35180</v>
      </c>
    </row>
    <row r="112" spans="1:19">
      <c r="D112" s="213"/>
      <c r="E112" s="213"/>
      <c r="F112" s="70"/>
      <c r="G112" s="70"/>
      <c r="H112" s="213"/>
      <c r="I112" s="213"/>
      <c r="J112" s="15"/>
      <c r="K112" s="213"/>
      <c r="L112" s="213"/>
      <c r="M112" s="15"/>
      <c r="N112" s="15"/>
      <c r="O112" s="15"/>
      <c r="P112" s="213"/>
      <c r="Q112" s="213"/>
      <c r="R112" s="15"/>
      <c r="S112" s="15"/>
    </row>
    <row r="113" spans="2:19">
      <c r="D113" s="70"/>
      <c r="E113" s="70"/>
      <c r="F113" s="70"/>
      <c r="G113" s="70"/>
      <c r="H113" s="70"/>
      <c r="I113" s="70"/>
      <c r="J113" s="15"/>
      <c r="K113" s="70"/>
      <c r="L113" s="70"/>
      <c r="M113" s="15"/>
      <c r="N113" s="15"/>
      <c r="O113" s="15"/>
      <c r="P113" s="70"/>
      <c r="Q113" s="70"/>
      <c r="R113" s="15"/>
      <c r="S113" s="15"/>
    </row>
    <row r="114" spans="2:19">
      <c r="D114" s="71"/>
      <c r="E114" s="59"/>
      <c r="F114" s="59"/>
      <c r="G114" s="59"/>
      <c r="H114" s="72"/>
      <c r="I114" s="72"/>
      <c r="J114" s="59"/>
      <c r="K114" s="59"/>
      <c r="L114" s="59"/>
      <c r="M114" s="59"/>
      <c r="N114" s="59"/>
      <c r="O114" s="59"/>
      <c r="P114" s="59"/>
      <c r="Q114" s="59"/>
      <c r="R114" s="59"/>
      <c r="S114" s="59"/>
    </row>
    <row r="115" spans="2:19">
      <c r="B115" s="70"/>
      <c r="D115" s="59"/>
      <c r="E115" s="59"/>
      <c r="F115" s="73"/>
      <c r="G115" s="59"/>
      <c r="H115" s="59"/>
      <c r="I115" s="73"/>
      <c r="J115" s="59"/>
      <c r="K115" s="59"/>
      <c r="L115" s="73"/>
      <c r="M115" s="59"/>
      <c r="N115" s="59"/>
      <c r="O115" s="59"/>
      <c r="P115" s="59"/>
      <c r="Q115" s="73"/>
      <c r="R115" s="59"/>
      <c r="S115" s="59"/>
    </row>
    <row r="116" spans="2:19">
      <c r="B116" s="70"/>
      <c r="D116" s="59"/>
      <c r="E116" s="73"/>
      <c r="F116" s="73"/>
      <c r="G116" s="59"/>
      <c r="H116" s="73"/>
      <c r="I116" s="73"/>
      <c r="J116" s="59"/>
      <c r="K116" s="73"/>
      <c r="L116" s="73"/>
      <c r="M116" s="59"/>
      <c r="N116" s="59"/>
      <c r="O116" s="59"/>
      <c r="P116" s="73"/>
      <c r="Q116" s="73"/>
      <c r="R116" s="59"/>
      <c r="S116" s="59"/>
    </row>
    <row r="117" spans="2:19">
      <c r="D117" s="59"/>
      <c r="E117" s="59"/>
      <c r="F117" s="73"/>
      <c r="G117" s="59"/>
      <c r="H117" s="59"/>
      <c r="I117" s="73"/>
      <c r="J117" s="59"/>
      <c r="K117" s="59"/>
      <c r="L117" s="73"/>
      <c r="M117" s="59"/>
      <c r="N117" s="59"/>
      <c r="O117" s="59"/>
      <c r="P117" s="59"/>
      <c r="Q117" s="73"/>
      <c r="R117" s="59"/>
      <c r="S117" s="59"/>
    </row>
    <row r="118" spans="2:19">
      <c r="D118" s="59"/>
      <c r="E118" s="59"/>
      <c r="F118" s="73"/>
      <c r="G118" s="59"/>
      <c r="H118" s="59"/>
      <c r="I118" s="73"/>
      <c r="J118" s="59"/>
      <c r="K118" s="59"/>
      <c r="L118" s="73"/>
      <c r="M118" s="59"/>
      <c r="N118" s="59"/>
      <c r="O118" s="59"/>
      <c r="P118" s="59"/>
      <c r="Q118" s="73"/>
      <c r="R118" s="59"/>
      <c r="S118" s="59"/>
    </row>
    <row r="119" spans="2:19">
      <c r="D119" s="59"/>
      <c r="E119" s="59"/>
      <c r="F119" s="73"/>
      <c r="G119" s="59"/>
      <c r="H119" s="59"/>
      <c r="I119" s="73"/>
      <c r="J119" s="59"/>
      <c r="K119" s="59"/>
      <c r="L119" s="73"/>
      <c r="M119" s="59"/>
      <c r="N119" s="59"/>
      <c r="O119" s="59"/>
      <c r="P119" s="59"/>
      <c r="Q119" s="73"/>
      <c r="R119" s="59"/>
      <c r="S119" s="59"/>
    </row>
    <row r="120" spans="2:19">
      <c r="D120" s="59"/>
      <c r="E120" s="59"/>
      <c r="F120" s="59"/>
      <c r="G120" s="59"/>
      <c r="H120" s="59"/>
      <c r="I120" s="73"/>
      <c r="J120" s="59"/>
      <c r="K120" s="59"/>
      <c r="L120" s="73"/>
      <c r="M120" s="59"/>
      <c r="N120" s="59"/>
      <c r="O120" s="59"/>
      <c r="P120" s="59"/>
      <c r="Q120" s="73"/>
      <c r="R120" s="59"/>
      <c r="S120" s="59"/>
    </row>
    <row r="121" spans="2:19">
      <c r="D121" s="71"/>
      <c r="E121" s="59"/>
      <c r="F121" s="59"/>
      <c r="G121" s="59"/>
      <c r="H121" s="59"/>
      <c r="I121" s="59"/>
      <c r="J121" s="59"/>
      <c r="K121" s="59"/>
      <c r="L121" s="59"/>
      <c r="M121" s="59"/>
      <c r="N121" s="59"/>
      <c r="O121" s="59"/>
      <c r="P121" s="59"/>
      <c r="Q121" s="59"/>
      <c r="R121" s="59"/>
      <c r="S121" s="59"/>
    </row>
    <row r="122" spans="2:19">
      <c r="D122" s="74"/>
      <c r="E122" s="59"/>
      <c r="F122" s="73"/>
      <c r="G122" s="59"/>
      <c r="H122" s="59"/>
      <c r="I122" s="73"/>
      <c r="J122" s="59"/>
      <c r="K122" s="59"/>
      <c r="L122" s="73"/>
      <c r="M122" s="59"/>
      <c r="N122" s="59"/>
      <c r="O122" s="59"/>
      <c r="P122" s="59"/>
      <c r="Q122" s="73"/>
      <c r="R122" s="59"/>
      <c r="S122" s="59"/>
    </row>
    <row r="123" spans="2:19">
      <c r="D123" s="59"/>
      <c r="E123" s="59"/>
      <c r="F123" s="59"/>
      <c r="G123" s="59"/>
      <c r="H123" s="59"/>
      <c r="I123" s="59"/>
      <c r="J123" s="59"/>
      <c r="K123" s="59"/>
      <c r="L123" s="59"/>
      <c r="M123" s="59"/>
      <c r="N123" s="59"/>
      <c r="O123" s="59"/>
      <c r="P123" s="59"/>
      <c r="Q123" s="59"/>
      <c r="R123" s="59"/>
      <c r="S123" s="59"/>
    </row>
    <row r="124" spans="2:19">
      <c r="D124" s="59"/>
      <c r="E124" s="73"/>
      <c r="F124" s="59"/>
      <c r="G124" s="59"/>
      <c r="H124" s="73"/>
      <c r="I124" s="59"/>
      <c r="J124" s="59"/>
      <c r="K124" s="73"/>
      <c r="L124" s="59"/>
      <c r="M124" s="59"/>
      <c r="N124" s="59"/>
      <c r="O124" s="59"/>
      <c r="P124" s="73"/>
      <c r="Q124" s="59"/>
      <c r="R124" s="59"/>
      <c r="S124" s="59"/>
    </row>
    <row r="125" spans="2:19">
      <c r="D125" s="59"/>
      <c r="E125" s="59"/>
      <c r="F125" s="73"/>
      <c r="G125" s="59"/>
      <c r="H125" s="59"/>
      <c r="I125" s="73"/>
      <c r="J125" s="59"/>
      <c r="K125" s="59"/>
      <c r="L125" s="73"/>
      <c r="M125" s="59"/>
      <c r="N125" s="59"/>
      <c r="O125" s="59"/>
      <c r="P125" s="59"/>
      <c r="Q125" s="73"/>
      <c r="R125" s="59"/>
      <c r="S125" s="59"/>
    </row>
    <row r="126" spans="2:19">
      <c r="D126" s="59"/>
      <c r="E126" s="73"/>
      <c r="F126" s="73"/>
      <c r="G126" s="59"/>
      <c r="H126" s="73"/>
      <c r="I126" s="73"/>
      <c r="J126" s="59"/>
      <c r="K126" s="73"/>
      <c r="L126" s="73"/>
      <c r="M126" s="59"/>
      <c r="N126" s="59"/>
      <c r="O126" s="59"/>
      <c r="P126" s="73"/>
      <c r="Q126" s="73"/>
      <c r="R126" s="59"/>
      <c r="S126" s="59"/>
    </row>
    <row r="127" spans="2:19">
      <c r="D127" s="59"/>
      <c r="E127" s="73"/>
      <c r="F127" s="73"/>
      <c r="G127" s="59"/>
      <c r="H127" s="73"/>
      <c r="I127" s="73"/>
      <c r="J127" s="59"/>
      <c r="K127" s="73"/>
      <c r="L127" s="73"/>
      <c r="M127" s="59"/>
      <c r="N127" s="59"/>
      <c r="O127" s="59"/>
      <c r="P127" s="73"/>
      <c r="Q127" s="73"/>
      <c r="R127" s="59"/>
      <c r="S127" s="59"/>
    </row>
    <row r="128" spans="2:19">
      <c r="D128" s="59"/>
      <c r="E128" s="59"/>
      <c r="F128" s="73"/>
      <c r="G128" s="59"/>
      <c r="H128" s="59"/>
      <c r="I128" s="73"/>
      <c r="J128" s="59"/>
      <c r="K128" s="59"/>
      <c r="L128" s="73"/>
      <c r="M128" s="59"/>
      <c r="N128" s="59"/>
      <c r="O128" s="59"/>
      <c r="P128" s="59"/>
      <c r="Q128" s="73"/>
      <c r="R128" s="59"/>
      <c r="S128" s="59"/>
    </row>
    <row r="129" spans="4:19">
      <c r="D129" s="59"/>
      <c r="E129" s="59"/>
      <c r="F129" s="73"/>
      <c r="G129" s="59"/>
      <c r="H129" s="59"/>
      <c r="I129" s="73"/>
      <c r="J129" s="59"/>
      <c r="K129" s="59"/>
      <c r="L129" s="73"/>
      <c r="M129" s="59"/>
      <c r="N129" s="59"/>
      <c r="O129" s="59"/>
      <c r="P129" s="59"/>
      <c r="Q129" s="73"/>
      <c r="R129" s="59"/>
      <c r="S129" s="59"/>
    </row>
    <row r="130" spans="4:19">
      <c r="D130" s="71"/>
      <c r="E130" s="59"/>
      <c r="F130" s="73"/>
      <c r="G130" s="59"/>
      <c r="H130" s="59"/>
      <c r="I130" s="73"/>
      <c r="J130" s="59"/>
      <c r="K130" s="59"/>
      <c r="L130" s="73"/>
      <c r="M130" s="59"/>
      <c r="N130" s="59"/>
      <c r="O130" s="59"/>
      <c r="P130" s="59"/>
      <c r="Q130" s="73"/>
      <c r="R130" s="59"/>
      <c r="S130" s="59"/>
    </row>
    <row r="131" spans="4:19">
      <c r="D131" s="59"/>
      <c r="E131" s="59"/>
      <c r="F131" s="73"/>
      <c r="G131" s="59"/>
      <c r="H131" s="59"/>
      <c r="I131" s="73"/>
      <c r="J131" s="59"/>
      <c r="K131" s="59"/>
      <c r="L131" s="73"/>
      <c r="M131" s="59"/>
      <c r="N131" s="59"/>
      <c r="O131" s="59"/>
      <c r="P131" s="59"/>
      <c r="Q131" s="73"/>
      <c r="R131" s="59"/>
      <c r="S131" s="59"/>
    </row>
    <row r="132" spans="4:19">
      <c r="D132" s="59"/>
      <c r="E132" s="73"/>
      <c r="F132" s="73"/>
      <c r="G132" s="59"/>
      <c r="H132" s="73"/>
      <c r="I132" s="73"/>
      <c r="J132" s="59"/>
      <c r="K132" s="73"/>
      <c r="L132" s="73"/>
      <c r="M132" s="59"/>
      <c r="N132" s="59"/>
      <c r="O132" s="59"/>
      <c r="P132" s="73"/>
      <c r="Q132" s="73"/>
      <c r="R132" s="59"/>
      <c r="S132" s="59"/>
    </row>
    <row r="133" spans="4:19">
      <c r="D133" s="59"/>
      <c r="E133" s="73"/>
      <c r="F133" s="73"/>
      <c r="G133" s="59"/>
      <c r="H133" s="73"/>
      <c r="I133" s="73"/>
      <c r="J133" s="59"/>
      <c r="K133" s="73"/>
      <c r="L133" s="73"/>
      <c r="M133" s="59"/>
      <c r="N133" s="59"/>
      <c r="O133" s="59"/>
      <c r="P133" s="73"/>
      <c r="Q133" s="73"/>
      <c r="R133" s="59"/>
      <c r="S133" s="59"/>
    </row>
    <row r="134" spans="4:19">
      <c r="D134" s="59"/>
      <c r="E134" s="73"/>
      <c r="F134" s="73"/>
      <c r="G134" s="59"/>
      <c r="H134" s="73"/>
      <c r="I134" s="73"/>
      <c r="J134" s="59"/>
      <c r="K134" s="73"/>
      <c r="L134" s="73"/>
      <c r="M134" s="59"/>
      <c r="N134" s="59"/>
      <c r="O134" s="59"/>
      <c r="P134" s="73"/>
      <c r="Q134" s="73"/>
      <c r="R134" s="59"/>
      <c r="S134" s="59"/>
    </row>
    <row r="135" spans="4:19">
      <c r="D135" s="70"/>
      <c r="E135" s="70"/>
      <c r="F135" s="70"/>
      <c r="G135" s="70"/>
      <c r="H135" s="70"/>
      <c r="I135" s="70"/>
      <c r="J135" s="15"/>
      <c r="K135" s="70"/>
      <c r="L135" s="70"/>
      <c r="M135" s="15"/>
      <c r="N135" s="15"/>
      <c r="O135" s="15"/>
      <c r="P135" s="70"/>
      <c r="Q135" s="70"/>
      <c r="R135" s="15"/>
      <c r="S135" s="15"/>
    </row>
    <row r="136" spans="4:19">
      <c r="D136" s="70"/>
      <c r="E136" s="70"/>
      <c r="F136" s="75"/>
      <c r="G136" s="70"/>
      <c r="H136" s="70"/>
      <c r="I136" s="75"/>
      <c r="J136" s="15"/>
      <c r="K136" s="70"/>
      <c r="L136" s="75"/>
      <c r="M136" s="15"/>
      <c r="N136" s="15"/>
      <c r="O136" s="15"/>
      <c r="P136" s="70"/>
      <c r="Q136" s="75"/>
      <c r="R136" s="15"/>
      <c r="S136" s="15"/>
    </row>
    <row r="137" spans="4:19">
      <c r="D137" s="70"/>
      <c r="E137" s="70"/>
      <c r="F137" s="70"/>
      <c r="G137" s="70"/>
      <c r="H137" s="70"/>
      <c r="I137" s="70"/>
      <c r="J137" s="15"/>
      <c r="K137" s="70"/>
      <c r="L137" s="70"/>
      <c r="M137" s="15"/>
      <c r="N137" s="15"/>
      <c r="O137" s="15"/>
      <c r="P137" s="70"/>
      <c r="Q137" s="70"/>
      <c r="R137" s="15"/>
      <c r="S137" s="15"/>
    </row>
    <row r="138" spans="4:19">
      <c r="D138" s="76"/>
      <c r="E138" s="76"/>
      <c r="F138" s="76"/>
      <c r="G138" s="76"/>
      <c r="H138" s="76"/>
      <c r="I138" s="76"/>
      <c r="J138" s="77"/>
      <c r="K138" s="76"/>
      <c r="L138" s="76"/>
      <c r="M138" s="15"/>
      <c r="N138" s="15"/>
      <c r="O138" s="15"/>
      <c r="P138" s="76"/>
      <c r="Q138" s="76"/>
      <c r="R138" s="15"/>
      <c r="S138" s="15"/>
    </row>
    <row r="139" spans="4:19">
      <c r="D139" s="70"/>
      <c r="E139" s="78"/>
      <c r="F139" s="78"/>
      <c r="G139" s="78"/>
      <c r="H139" s="79"/>
      <c r="I139" s="80"/>
      <c r="J139" s="78"/>
      <c r="K139" s="78"/>
      <c r="L139" s="78"/>
      <c r="M139" s="78"/>
      <c r="N139" s="78"/>
      <c r="O139" s="78"/>
      <c r="P139" s="78"/>
      <c r="Q139" s="78"/>
      <c r="R139" s="15"/>
      <c r="S139" s="15"/>
    </row>
    <row r="140" spans="4:19">
      <c r="D140" s="70"/>
      <c r="E140" s="70"/>
      <c r="F140" s="70"/>
      <c r="G140" s="70"/>
      <c r="H140" s="81"/>
      <c r="I140" s="81"/>
      <c r="J140" s="15"/>
      <c r="K140" s="15"/>
      <c r="L140" s="15"/>
      <c r="M140" s="15"/>
      <c r="N140" s="15"/>
      <c r="O140" s="15"/>
      <c r="P140" s="15"/>
      <c r="Q140" s="15"/>
      <c r="R140" s="15"/>
      <c r="S140" s="15"/>
    </row>
    <row r="141" spans="4:19">
      <c r="D141" s="70"/>
      <c r="E141" s="70"/>
      <c r="F141" s="70"/>
      <c r="G141" s="70"/>
      <c r="H141" s="81"/>
      <c r="I141" s="81"/>
      <c r="J141" s="15"/>
      <c r="K141" s="15"/>
      <c r="L141" s="15"/>
      <c r="M141" s="15"/>
      <c r="N141" s="15"/>
      <c r="O141" s="15"/>
      <c r="P141" s="15"/>
      <c r="Q141" s="15"/>
      <c r="R141" s="15"/>
      <c r="S141" s="15"/>
    </row>
    <row r="142" spans="4:19">
      <c r="D142" s="70"/>
      <c r="E142" s="70"/>
      <c r="F142" s="70"/>
      <c r="G142" s="70"/>
      <c r="H142" s="81"/>
      <c r="I142" s="81"/>
      <c r="J142" s="15"/>
      <c r="K142" s="15"/>
      <c r="L142" s="15"/>
      <c r="M142" s="15"/>
      <c r="N142" s="15"/>
      <c r="O142" s="15"/>
      <c r="P142" s="15"/>
      <c r="Q142" s="15"/>
      <c r="R142" s="15"/>
      <c r="S142" s="15"/>
    </row>
    <row r="143" spans="4:19">
      <c r="D143" s="70"/>
      <c r="E143" s="70"/>
      <c r="F143" s="70"/>
      <c r="G143" s="70"/>
      <c r="H143" s="81"/>
      <c r="I143" s="81"/>
      <c r="J143" s="15"/>
      <c r="K143" s="15"/>
      <c r="L143" s="15"/>
      <c r="M143" s="15"/>
      <c r="N143" s="15"/>
      <c r="O143" s="15"/>
      <c r="P143" s="15"/>
      <c r="Q143" s="15"/>
      <c r="R143" s="15"/>
      <c r="S143" s="15"/>
    </row>
    <row r="144" spans="4:19">
      <c r="D144" s="70"/>
      <c r="E144" s="70"/>
      <c r="F144" s="70"/>
      <c r="G144" s="70"/>
      <c r="H144" s="81"/>
      <c r="I144" s="81"/>
      <c r="J144" s="15"/>
      <c r="K144" s="15"/>
      <c r="L144" s="15"/>
      <c r="M144" s="15"/>
      <c r="N144" s="15"/>
      <c r="O144" s="15"/>
      <c r="P144" s="15"/>
      <c r="Q144" s="15"/>
      <c r="R144" s="15"/>
      <c r="S144" s="15"/>
    </row>
    <row r="145" spans="4:19">
      <c r="D145" s="70"/>
      <c r="E145" s="70"/>
      <c r="F145" s="70"/>
      <c r="G145" s="70"/>
      <c r="H145" s="81"/>
      <c r="I145" s="81"/>
      <c r="J145" s="15"/>
      <c r="K145" s="15"/>
      <c r="L145" s="15"/>
      <c r="M145" s="15"/>
      <c r="N145" s="15"/>
      <c r="O145" s="15"/>
      <c r="P145" s="15"/>
      <c r="Q145" s="15"/>
      <c r="R145" s="15"/>
      <c r="S145" s="15"/>
    </row>
    <row r="146" spans="4:19">
      <c r="D146" s="70"/>
      <c r="E146" s="70"/>
      <c r="F146" s="70"/>
      <c r="G146" s="70"/>
      <c r="H146" s="81"/>
      <c r="I146" s="81"/>
      <c r="J146" s="15"/>
      <c r="K146" s="15"/>
      <c r="L146" s="15"/>
      <c r="M146" s="15"/>
      <c r="N146" s="15"/>
      <c r="O146" s="15"/>
      <c r="P146" s="15"/>
      <c r="Q146" s="15"/>
      <c r="R146" s="15"/>
      <c r="S146" s="15"/>
    </row>
    <row r="147" spans="4:19">
      <c r="D147" s="70"/>
      <c r="E147" s="70"/>
      <c r="F147" s="70"/>
      <c r="G147" s="70"/>
      <c r="H147" s="81"/>
      <c r="I147" s="81"/>
      <c r="J147" s="15"/>
      <c r="K147" s="15"/>
      <c r="L147" s="15"/>
      <c r="M147" s="15"/>
      <c r="N147" s="15"/>
      <c r="O147" s="15"/>
      <c r="P147" s="15"/>
      <c r="Q147" s="15"/>
      <c r="R147" s="15"/>
      <c r="S147" s="15"/>
    </row>
    <row r="148" spans="4:19">
      <c r="D148" s="70"/>
      <c r="E148" s="70"/>
      <c r="F148" s="70"/>
      <c r="G148" s="70"/>
      <c r="H148" s="81"/>
      <c r="I148" s="81"/>
      <c r="J148" s="15"/>
      <c r="K148" s="15"/>
      <c r="L148" s="15"/>
      <c r="M148" s="15"/>
      <c r="N148" s="15"/>
      <c r="O148" s="15"/>
      <c r="P148" s="15"/>
      <c r="Q148" s="15"/>
      <c r="R148" s="15"/>
      <c r="S148" s="15"/>
    </row>
    <row r="149" spans="4:19">
      <c r="D149" s="70"/>
      <c r="E149" s="70"/>
      <c r="F149" s="70"/>
      <c r="G149" s="70"/>
      <c r="H149" s="81"/>
      <c r="I149" s="81"/>
      <c r="J149" s="15"/>
      <c r="K149" s="15"/>
      <c r="L149" s="15"/>
      <c r="M149" s="15"/>
      <c r="N149" s="15"/>
      <c r="O149" s="15"/>
      <c r="P149" s="15"/>
      <c r="Q149" s="15"/>
      <c r="R149" s="15"/>
      <c r="S149" s="15"/>
    </row>
    <row r="150" spans="4:19">
      <c r="D150" s="70"/>
      <c r="E150" s="70"/>
      <c r="F150" s="70"/>
      <c r="G150" s="70"/>
      <c r="H150" s="81"/>
      <c r="I150" s="81"/>
      <c r="J150" s="15"/>
      <c r="K150" s="15"/>
      <c r="L150" s="15"/>
      <c r="M150" s="15"/>
      <c r="N150" s="15"/>
      <c r="O150" s="15"/>
      <c r="P150" s="15"/>
      <c r="Q150" s="15"/>
      <c r="R150" s="15"/>
      <c r="S150" s="15"/>
    </row>
    <row r="151" spans="4:19">
      <c r="D151" s="70"/>
      <c r="E151" s="70"/>
      <c r="F151" s="70"/>
      <c r="G151" s="70"/>
      <c r="H151" s="81"/>
      <c r="I151" s="81"/>
      <c r="J151" s="15"/>
      <c r="K151" s="15"/>
      <c r="L151" s="15"/>
      <c r="M151" s="15"/>
      <c r="N151" s="15"/>
      <c r="O151" s="15"/>
      <c r="P151" s="15"/>
      <c r="Q151" s="15"/>
      <c r="R151" s="15"/>
      <c r="S151" s="15"/>
    </row>
  </sheetData>
  <mergeCells count="50">
    <mergeCell ref="A1:S1"/>
    <mergeCell ref="A2:S2"/>
    <mergeCell ref="U2:X2"/>
    <mergeCell ref="Q3:S3"/>
    <mergeCell ref="A4:A6"/>
    <mergeCell ref="B4:B6"/>
    <mergeCell ref="C4:C6"/>
    <mergeCell ref="D4:H4"/>
    <mergeCell ref="I4:I6"/>
    <mergeCell ref="J4:N4"/>
    <mergeCell ref="A22:S22"/>
    <mergeCell ref="O4:S4"/>
    <mergeCell ref="D5:D6"/>
    <mergeCell ref="E5:H5"/>
    <mergeCell ref="J5:J6"/>
    <mergeCell ref="K5:N5"/>
    <mergeCell ref="O5:O6"/>
    <mergeCell ref="P5:S5"/>
    <mergeCell ref="A8:S8"/>
    <mergeCell ref="A9:S9"/>
    <mergeCell ref="C10:C11"/>
    <mergeCell ref="A13:S13"/>
    <mergeCell ref="A17:S17"/>
    <mergeCell ref="A61:S61"/>
    <mergeCell ref="A24:S24"/>
    <mergeCell ref="A26:S26"/>
    <mergeCell ref="A31:S31"/>
    <mergeCell ref="A32:S32"/>
    <mergeCell ref="A35:S35"/>
    <mergeCell ref="A39:S39"/>
    <mergeCell ref="A43:S43"/>
    <mergeCell ref="A49:S49"/>
    <mergeCell ref="A50:S50"/>
    <mergeCell ref="A52:S52"/>
    <mergeCell ref="A53:S53"/>
    <mergeCell ref="D112:E112"/>
    <mergeCell ref="H112:I112"/>
    <mergeCell ref="K112:L112"/>
    <mergeCell ref="P112:Q112"/>
    <mergeCell ref="A63:S63"/>
    <mergeCell ref="A65:S65"/>
    <mergeCell ref="A70:S70"/>
    <mergeCell ref="A71:S71"/>
    <mergeCell ref="A75:S75"/>
    <mergeCell ref="A80:S80"/>
    <mergeCell ref="A81:S81"/>
    <mergeCell ref="A83:S83"/>
    <mergeCell ref="A89:S89"/>
    <mergeCell ref="A90:S90"/>
    <mergeCell ref="A91:S91"/>
  </mergeCells>
  <printOptions horizontalCentered="1"/>
  <pageMargins left="0" right="0" top="0" bottom="0" header="0" footer="0"/>
  <pageSetup paperSize="9" scale="33" fitToHeight="5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148"/>
  <sheetViews>
    <sheetView tabSelected="1" topLeftCell="A82" workbookViewId="0">
      <selection activeCell="I100" sqref="I100"/>
    </sheetView>
  </sheetViews>
  <sheetFormatPr defaultColWidth="9.140625" defaultRowHeight="15.75"/>
  <cols>
    <col min="1" max="1" width="4.42578125" style="4" bestFit="1" customWidth="1"/>
    <col min="2" max="2" width="42" style="2" customWidth="1"/>
    <col min="3" max="3" width="10.85546875" style="2" customWidth="1"/>
    <col min="4" max="4" width="11.85546875" style="2" customWidth="1"/>
    <col min="5" max="5" width="12" style="2" customWidth="1"/>
    <col min="6" max="6" width="12.85546875" style="2" customWidth="1"/>
    <col min="7" max="7" width="10.5703125" style="2" customWidth="1"/>
    <col min="8" max="8" width="13.85546875" style="3" customWidth="1"/>
    <col min="9" max="9" width="14.7109375" style="3" customWidth="1"/>
    <col min="10" max="10" width="12.5703125" style="1" customWidth="1"/>
    <col min="11" max="11" width="11.85546875" style="1" customWidth="1"/>
    <col min="12" max="12" width="12.7109375" style="1" customWidth="1"/>
    <col min="13" max="13" width="9.5703125" style="1" customWidth="1"/>
    <col min="14" max="14" width="10.7109375" style="1" customWidth="1"/>
    <col min="15" max="15" width="11.5703125" style="1" customWidth="1"/>
    <col min="16" max="16" width="11.7109375" style="1" customWidth="1"/>
    <col min="17" max="17" width="13.28515625" style="1" customWidth="1"/>
    <col min="18" max="18" width="11.140625" style="1" customWidth="1"/>
    <col min="19" max="19" width="11.42578125" style="1" customWidth="1"/>
    <col min="20" max="20" width="9.140625" style="1"/>
    <col min="21" max="21" width="11" style="1" bestFit="1" customWidth="1"/>
    <col min="22" max="22" width="12.85546875" style="1" customWidth="1"/>
    <col min="23" max="23" width="9.5703125" style="1" bestFit="1" customWidth="1"/>
    <col min="24" max="16384" width="9.140625" style="1"/>
  </cols>
  <sheetData>
    <row r="1" spans="1:24" ht="33" customHeight="1">
      <c r="A1" s="229" t="s">
        <v>57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229"/>
      <c r="Q1" s="229"/>
      <c r="R1" s="229"/>
      <c r="S1" s="229"/>
    </row>
    <row r="2" spans="1:24" ht="42.75" customHeight="1">
      <c r="A2" s="230" t="s">
        <v>238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230"/>
      <c r="U2" s="231"/>
      <c r="V2" s="231"/>
      <c r="W2" s="231"/>
      <c r="X2" s="231"/>
    </row>
    <row r="3" spans="1:24" ht="19.5" customHeight="1" thickBot="1">
      <c r="Q3" s="232" t="s">
        <v>58</v>
      </c>
      <c r="R3" s="232"/>
      <c r="S3" s="232"/>
    </row>
    <row r="4" spans="1:24" ht="15.75" customHeight="1">
      <c r="A4" s="190" t="s">
        <v>42</v>
      </c>
      <c r="B4" s="233" t="s">
        <v>45</v>
      </c>
      <c r="C4" s="191" t="s">
        <v>46</v>
      </c>
      <c r="D4" s="191" t="s">
        <v>47</v>
      </c>
      <c r="E4" s="191"/>
      <c r="F4" s="191"/>
      <c r="G4" s="191"/>
      <c r="H4" s="191"/>
      <c r="I4" s="235" t="s">
        <v>48</v>
      </c>
      <c r="J4" s="191" t="s">
        <v>49</v>
      </c>
      <c r="K4" s="191"/>
      <c r="L4" s="191"/>
      <c r="M4" s="191"/>
      <c r="N4" s="191"/>
      <c r="O4" s="191" t="s">
        <v>50</v>
      </c>
      <c r="P4" s="191"/>
      <c r="Q4" s="191"/>
      <c r="R4" s="191"/>
      <c r="S4" s="226"/>
    </row>
    <row r="5" spans="1:24">
      <c r="A5" s="167"/>
      <c r="B5" s="234"/>
      <c r="C5" s="192"/>
      <c r="D5" s="192" t="s">
        <v>51</v>
      </c>
      <c r="E5" s="192" t="s">
        <v>52</v>
      </c>
      <c r="F5" s="192"/>
      <c r="G5" s="192"/>
      <c r="H5" s="192"/>
      <c r="I5" s="236"/>
      <c r="J5" s="192" t="s">
        <v>51</v>
      </c>
      <c r="K5" s="192" t="s">
        <v>52</v>
      </c>
      <c r="L5" s="192"/>
      <c r="M5" s="192"/>
      <c r="N5" s="192"/>
      <c r="O5" s="192" t="s">
        <v>51</v>
      </c>
      <c r="P5" s="192" t="s">
        <v>52</v>
      </c>
      <c r="Q5" s="192"/>
      <c r="R5" s="192"/>
      <c r="S5" s="227"/>
    </row>
    <row r="6" spans="1:24" ht="93">
      <c r="A6" s="167"/>
      <c r="B6" s="234"/>
      <c r="C6" s="192"/>
      <c r="D6" s="192"/>
      <c r="E6" s="94" t="s">
        <v>53</v>
      </c>
      <c r="F6" s="94" t="s">
        <v>54</v>
      </c>
      <c r="G6" s="94" t="s">
        <v>55</v>
      </c>
      <c r="H6" s="94" t="s">
        <v>56</v>
      </c>
      <c r="I6" s="236"/>
      <c r="J6" s="192"/>
      <c r="K6" s="94" t="s">
        <v>53</v>
      </c>
      <c r="L6" s="94" t="s">
        <v>54</v>
      </c>
      <c r="M6" s="94" t="s">
        <v>55</v>
      </c>
      <c r="N6" s="94" t="s">
        <v>56</v>
      </c>
      <c r="O6" s="192"/>
      <c r="P6" s="94" t="s">
        <v>53</v>
      </c>
      <c r="Q6" s="94" t="s">
        <v>54</v>
      </c>
      <c r="R6" s="94" t="s">
        <v>55</v>
      </c>
      <c r="S6" s="95" t="s">
        <v>56</v>
      </c>
    </row>
    <row r="7" spans="1:24" ht="18.75">
      <c r="A7" s="96">
        <v>1</v>
      </c>
      <c r="B7" s="69">
        <v>2</v>
      </c>
      <c r="C7" s="69">
        <v>3</v>
      </c>
      <c r="D7" s="69">
        <v>4</v>
      </c>
      <c r="E7" s="69">
        <v>5</v>
      </c>
      <c r="F7" s="69">
        <v>6</v>
      </c>
      <c r="G7" s="69">
        <v>7</v>
      </c>
      <c r="H7" s="69">
        <v>8</v>
      </c>
      <c r="I7" s="69">
        <v>9</v>
      </c>
      <c r="J7" s="69">
        <v>10</v>
      </c>
      <c r="K7" s="69">
        <v>11</v>
      </c>
      <c r="L7" s="69">
        <v>12</v>
      </c>
      <c r="M7" s="69">
        <v>13</v>
      </c>
      <c r="N7" s="69">
        <v>14</v>
      </c>
      <c r="O7" s="69">
        <v>15</v>
      </c>
      <c r="P7" s="69">
        <v>16</v>
      </c>
      <c r="Q7" s="69">
        <v>17</v>
      </c>
      <c r="R7" s="69">
        <v>18</v>
      </c>
      <c r="S7" s="16">
        <v>19</v>
      </c>
    </row>
    <row r="8" spans="1:24" ht="15.75" customHeight="1">
      <c r="A8" s="173" t="s">
        <v>173</v>
      </c>
      <c r="B8" s="174"/>
      <c r="C8" s="174"/>
      <c r="D8" s="174"/>
      <c r="E8" s="174"/>
      <c r="F8" s="174"/>
      <c r="G8" s="174"/>
      <c r="H8" s="174"/>
      <c r="I8" s="174"/>
      <c r="J8" s="174"/>
      <c r="K8" s="174"/>
      <c r="L8" s="174"/>
      <c r="M8" s="174"/>
      <c r="N8" s="174"/>
      <c r="O8" s="174"/>
      <c r="P8" s="174"/>
      <c r="Q8" s="174"/>
      <c r="R8" s="174"/>
      <c r="S8" s="175"/>
    </row>
    <row r="9" spans="1:24" ht="15.75" customHeight="1">
      <c r="A9" s="167" t="s">
        <v>174</v>
      </c>
      <c r="B9" s="168"/>
      <c r="C9" s="168"/>
      <c r="D9" s="168"/>
      <c r="E9" s="168"/>
      <c r="F9" s="168"/>
      <c r="G9" s="168"/>
      <c r="H9" s="168"/>
      <c r="I9" s="168"/>
      <c r="J9" s="168"/>
      <c r="K9" s="168"/>
      <c r="L9" s="168"/>
      <c r="M9" s="168"/>
      <c r="N9" s="168"/>
      <c r="O9" s="168"/>
      <c r="P9" s="168"/>
      <c r="Q9" s="168"/>
      <c r="R9" s="168"/>
      <c r="S9" s="169"/>
    </row>
    <row r="10" spans="1:24" ht="110.25">
      <c r="A10" s="19">
        <v>1</v>
      </c>
      <c r="B10" s="97" t="s">
        <v>218</v>
      </c>
      <c r="C10" s="228" t="s">
        <v>59</v>
      </c>
      <c r="D10" s="5">
        <f>E10+F10+G10+H10</f>
        <v>13999.1</v>
      </c>
      <c r="E10" s="5">
        <v>2565</v>
      </c>
      <c r="F10" s="5">
        <v>11434.1</v>
      </c>
      <c r="G10" s="44"/>
      <c r="H10" s="8"/>
      <c r="I10" s="156">
        <v>2700</v>
      </c>
      <c r="J10" s="98">
        <f>K10+L10+M10+N10</f>
        <v>2700</v>
      </c>
      <c r="K10" s="44">
        <v>2565</v>
      </c>
      <c r="L10" s="98">
        <v>135</v>
      </c>
      <c r="M10" s="99"/>
      <c r="N10" s="99"/>
      <c r="O10" s="98">
        <v>2700</v>
      </c>
      <c r="P10" s="112">
        <v>2565</v>
      </c>
      <c r="Q10" s="98">
        <v>135</v>
      </c>
      <c r="R10" s="99"/>
      <c r="S10" s="100"/>
    </row>
    <row r="11" spans="1:24" ht="114" customHeight="1">
      <c r="A11" s="19">
        <v>2</v>
      </c>
      <c r="B11" s="97" t="s">
        <v>213</v>
      </c>
      <c r="C11" s="228"/>
      <c r="D11" s="5">
        <f t="shared" ref="D11" si="0">E11+F11+G11+H11</f>
        <v>1897.5</v>
      </c>
      <c r="E11" s="5"/>
      <c r="F11" s="5">
        <v>1897.5</v>
      </c>
      <c r="G11" s="5"/>
      <c r="H11" s="5"/>
      <c r="I11" s="156">
        <v>1650</v>
      </c>
      <c r="J11" s="98">
        <f>K11+L11+M11+N11</f>
        <v>1650</v>
      </c>
      <c r="K11" s="99"/>
      <c r="L11" s="98">
        <v>1650</v>
      </c>
      <c r="M11" s="99"/>
      <c r="N11" s="99"/>
      <c r="O11" s="44">
        <f t="shared" ref="O11:O12" si="1">P11+Q11+R11+S11</f>
        <v>1650</v>
      </c>
      <c r="P11" s="44"/>
      <c r="Q11" s="98">
        <v>1650</v>
      </c>
      <c r="R11" s="99"/>
      <c r="S11" s="100"/>
    </row>
    <row r="12" spans="1:24">
      <c r="A12" s="10"/>
      <c r="B12" s="7" t="s">
        <v>2</v>
      </c>
      <c r="C12" s="7"/>
      <c r="D12" s="6">
        <f t="shared" ref="D12:S12" si="2">SUM(D10:D11)</f>
        <v>15896.6</v>
      </c>
      <c r="E12" s="6">
        <f t="shared" si="2"/>
        <v>2565</v>
      </c>
      <c r="F12" s="6">
        <f t="shared" si="2"/>
        <v>13331.6</v>
      </c>
      <c r="G12" s="8">
        <f t="shared" si="2"/>
        <v>0</v>
      </c>
      <c r="H12" s="8">
        <f t="shared" si="2"/>
        <v>0</v>
      </c>
      <c r="I12" s="157">
        <f t="shared" si="2"/>
        <v>4350</v>
      </c>
      <c r="J12" s="48">
        <f t="shared" ref="J12" si="3">K12+L12+M12+N12</f>
        <v>4350</v>
      </c>
      <c r="K12" s="8">
        <f t="shared" si="2"/>
        <v>2565</v>
      </c>
      <c r="L12" s="8">
        <f t="shared" si="2"/>
        <v>1785</v>
      </c>
      <c r="M12" s="8">
        <f t="shared" si="2"/>
        <v>0</v>
      </c>
      <c r="N12" s="8">
        <f t="shared" si="2"/>
        <v>0</v>
      </c>
      <c r="O12" s="101">
        <f t="shared" si="1"/>
        <v>4350</v>
      </c>
      <c r="P12" s="8">
        <f t="shared" si="2"/>
        <v>2565</v>
      </c>
      <c r="Q12" s="8">
        <f t="shared" si="2"/>
        <v>1785</v>
      </c>
      <c r="R12" s="8">
        <f t="shared" si="2"/>
        <v>0</v>
      </c>
      <c r="S12" s="102">
        <f t="shared" si="2"/>
        <v>0</v>
      </c>
    </row>
    <row r="13" spans="1:24" ht="15.75" customHeight="1">
      <c r="A13" s="217" t="s">
        <v>175</v>
      </c>
      <c r="B13" s="218"/>
      <c r="C13" s="218"/>
      <c r="D13" s="218"/>
      <c r="E13" s="218"/>
      <c r="F13" s="218"/>
      <c r="G13" s="218"/>
      <c r="H13" s="218"/>
      <c r="I13" s="218"/>
      <c r="J13" s="218"/>
      <c r="K13" s="218"/>
      <c r="L13" s="218"/>
      <c r="M13" s="218"/>
      <c r="N13" s="218"/>
      <c r="O13" s="218"/>
      <c r="P13" s="218"/>
      <c r="Q13" s="218"/>
      <c r="R13" s="218"/>
      <c r="S13" s="219"/>
    </row>
    <row r="14" spans="1:24" ht="94.5">
      <c r="A14" s="103" t="s">
        <v>203</v>
      </c>
      <c r="B14" s="104" t="s">
        <v>216</v>
      </c>
      <c r="C14" s="22"/>
      <c r="D14" s="5">
        <f>E14+F14+G14+H14</f>
        <v>972.3</v>
      </c>
      <c r="E14" s="44"/>
      <c r="F14" s="5">
        <v>972.3</v>
      </c>
      <c r="G14" s="44"/>
      <c r="H14" s="8"/>
      <c r="I14" s="156">
        <v>40619.4</v>
      </c>
      <c r="J14" s="5">
        <v>40619.4</v>
      </c>
      <c r="K14" s="44"/>
      <c r="L14" s="5">
        <v>40619.4</v>
      </c>
      <c r="M14" s="99"/>
      <c r="N14" s="99"/>
      <c r="O14" s="5">
        <v>40619.4</v>
      </c>
      <c r="P14" s="98"/>
      <c r="Q14" s="5">
        <v>40619.4</v>
      </c>
      <c r="R14" s="99"/>
      <c r="S14" s="99"/>
      <c r="T14" s="136"/>
    </row>
    <row r="15" spans="1:24" ht="100.5" customHeight="1">
      <c r="A15" s="103" t="s">
        <v>204</v>
      </c>
      <c r="B15" s="104" t="s">
        <v>221</v>
      </c>
      <c r="C15" s="22"/>
      <c r="D15" s="5">
        <f t="shared" ref="D15" si="4">E15+F15+G15+H15</f>
        <v>831</v>
      </c>
      <c r="E15" s="44"/>
      <c r="F15" s="5">
        <v>831</v>
      </c>
      <c r="G15" s="44"/>
      <c r="H15" s="8"/>
      <c r="I15" s="156">
        <v>831</v>
      </c>
      <c r="J15" s="5">
        <v>831</v>
      </c>
      <c r="K15" s="98"/>
      <c r="L15" s="5">
        <v>831</v>
      </c>
      <c r="M15" s="99"/>
      <c r="N15" s="99"/>
      <c r="O15" s="5">
        <v>831</v>
      </c>
      <c r="P15" s="44"/>
      <c r="Q15" s="5">
        <v>831</v>
      </c>
      <c r="R15" s="99"/>
      <c r="S15" s="100"/>
      <c r="U15" s="49"/>
    </row>
    <row r="16" spans="1:24">
      <c r="A16" s="105"/>
      <c r="B16" s="7" t="s">
        <v>4</v>
      </c>
      <c r="C16" s="7"/>
      <c r="D16" s="6">
        <f>SUM(D14:D15)</f>
        <v>1803.3</v>
      </c>
      <c r="E16" s="6">
        <f t="shared" ref="E16:S16" si="5">SUM(E14:E15)</f>
        <v>0</v>
      </c>
      <c r="F16" s="6">
        <f t="shared" si="5"/>
        <v>1803.3</v>
      </c>
      <c r="G16" s="6">
        <f t="shared" si="5"/>
        <v>0</v>
      </c>
      <c r="H16" s="6">
        <f t="shared" si="5"/>
        <v>0</v>
      </c>
      <c r="I16" s="158">
        <f t="shared" si="5"/>
        <v>41450.400000000001</v>
      </c>
      <c r="J16" s="6">
        <f t="shared" si="5"/>
        <v>41450.400000000001</v>
      </c>
      <c r="K16" s="6">
        <f t="shared" si="5"/>
        <v>0</v>
      </c>
      <c r="L16" s="6">
        <f t="shared" si="5"/>
        <v>41450.400000000001</v>
      </c>
      <c r="M16" s="6">
        <f t="shared" si="5"/>
        <v>0</v>
      </c>
      <c r="N16" s="6">
        <f t="shared" si="5"/>
        <v>0</v>
      </c>
      <c r="O16" s="6">
        <f t="shared" si="5"/>
        <v>41450.400000000001</v>
      </c>
      <c r="P16" s="6">
        <f t="shared" si="5"/>
        <v>0</v>
      </c>
      <c r="Q16" s="6">
        <f t="shared" si="5"/>
        <v>41450.400000000001</v>
      </c>
      <c r="R16" s="6">
        <f t="shared" si="5"/>
        <v>0</v>
      </c>
      <c r="S16" s="9">
        <f t="shared" si="5"/>
        <v>0</v>
      </c>
    </row>
    <row r="17" spans="1:23" ht="15.75" customHeight="1">
      <c r="A17" s="217" t="s">
        <v>176</v>
      </c>
      <c r="B17" s="218"/>
      <c r="C17" s="218"/>
      <c r="D17" s="218"/>
      <c r="E17" s="218"/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8"/>
      <c r="S17" s="219"/>
      <c r="T17" s="155">
        <f>J12+J16</f>
        <v>45800.4</v>
      </c>
    </row>
    <row r="18" spans="1:23" ht="189">
      <c r="A18" s="106" t="s">
        <v>205</v>
      </c>
      <c r="B18" s="104" t="s">
        <v>211</v>
      </c>
      <c r="C18" s="20"/>
      <c r="D18" s="5">
        <f>E18+F18+G18+H18</f>
        <v>266323.90000000002</v>
      </c>
      <c r="E18" s="44"/>
      <c r="F18" s="5">
        <v>266323.90000000002</v>
      </c>
      <c r="G18" s="6"/>
      <c r="H18" s="5">
        <v>0</v>
      </c>
      <c r="I18" s="156">
        <v>262855.59999999998</v>
      </c>
      <c r="J18" s="98">
        <v>262855.59999999998</v>
      </c>
      <c r="K18" s="107"/>
      <c r="L18" s="97">
        <v>262855.59999999998</v>
      </c>
      <c r="M18" s="97"/>
      <c r="N18" s="97"/>
      <c r="O18" s="98">
        <v>262855.59999999998</v>
      </c>
      <c r="P18" s="97"/>
      <c r="Q18" s="97">
        <v>262855.59999999998</v>
      </c>
      <c r="R18" s="97"/>
      <c r="S18" s="108"/>
    </row>
    <row r="19" spans="1:23" ht="126">
      <c r="A19" s="106" t="s">
        <v>206</v>
      </c>
      <c r="B19" s="104" t="s">
        <v>178</v>
      </c>
      <c r="C19" s="22"/>
      <c r="D19" s="5">
        <f t="shared" ref="D19" si="6">E19+F19+G19+H19</f>
        <v>0</v>
      </c>
      <c r="E19" s="44"/>
      <c r="F19" s="5">
        <v>0</v>
      </c>
      <c r="G19" s="44"/>
      <c r="H19" s="6"/>
      <c r="I19" s="156">
        <v>14975.4</v>
      </c>
      <c r="J19" s="98">
        <v>14975.4</v>
      </c>
      <c r="K19" s="45"/>
      <c r="L19" s="98">
        <v>14975.4</v>
      </c>
      <c r="M19" s="97"/>
      <c r="N19" s="97"/>
      <c r="O19" s="98">
        <v>14975.4</v>
      </c>
      <c r="P19" s="97"/>
      <c r="Q19" s="98">
        <v>14975.4</v>
      </c>
      <c r="R19" s="97"/>
      <c r="S19" s="46"/>
    </row>
    <row r="20" spans="1:23" ht="117.75" customHeight="1">
      <c r="A20" s="106"/>
      <c r="B20" s="109" t="s">
        <v>233</v>
      </c>
      <c r="C20" s="22"/>
      <c r="D20" s="5"/>
      <c r="E20" s="44"/>
      <c r="F20" s="5"/>
      <c r="G20" s="44"/>
      <c r="H20" s="6"/>
      <c r="I20" s="156"/>
      <c r="J20" s="98"/>
      <c r="K20" s="98"/>
      <c r="L20" s="110"/>
      <c r="M20" s="110"/>
      <c r="N20" s="110"/>
      <c r="O20" s="98">
        <f t="shared" ref="O20" si="7">P20+Q20+R20+S20</f>
        <v>0</v>
      </c>
      <c r="P20" s="110"/>
      <c r="Q20" s="110"/>
      <c r="R20" s="110"/>
      <c r="S20" s="111"/>
    </row>
    <row r="21" spans="1:23">
      <c r="A21" s="10"/>
      <c r="B21" s="7" t="s">
        <v>7</v>
      </c>
      <c r="C21" s="20"/>
      <c r="D21" s="6">
        <f>SUM(D18:D19)</f>
        <v>266323.90000000002</v>
      </c>
      <c r="E21" s="6">
        <f t="shared" ref="E21:F21" si="8">SUM(E18:E19)</f>
        <v>0</v>
      </c>
      <c r="F21" s="6">
        <f t="shared" si="8"/>
        <v>266323.90000000002</v>
      </c>
      <c r="G21" s="6">
        <f>SUM(G18:G19)</f>
        <v>0</v>
      </c>
      <c r="H21" s="6">
        <f>SUM(H18:H19)</f>
        <v>0</v>
      </c>
      <c r="I21" s="158">
        <f>SUM(I18:I20)</f>
        <v>277831</v>
      </c>
      <c r="J21" s="6">
        <f t="shared" ref="J21:S21" si="9">SUM(J18:J20)</f>
        <v>277831</v>
      </c>
      <c r="K21" s="6">
        <f t="shared" si="9"/>
        <v>0</v>
      </c>
      <c r="L21" s="6">
        <f t="shared" si="9"/>
        <v>277831</v>
      </c>
      <c r="M21" s="6">
        <f t="shared" si="9"/>
        <v>0</v>
      </c>
      <c r="N21" s="6">
        <f t="shared" si="9"/>
        <v>0</v>
      </c>
      <c r="O21" s="6">
        <f t="shared" si="9"/>
        <v>277831</v>
      </c>
      <c r="P21" s="6">
        <f t="shared" si="9"/>
        <v>0</v>
      </c>
      <c r="Q21" s="6">
        <f t="shared" si="9"/>
        <v>277831</v>
      </c>
      <c r="R21" s="6">
        <f t="shared" si="9"/>
        <v>0</v>
      </c>
      <c r="S21" s="9">
        <f t="shared" si="9"/>
        <v>0</v>
      </c>
    </row>
    <row r="22" spans="1:23" ht="15.75" customHeight="1">
      <c r="A22" s="167" t="s">
        <v>8</v>
      </c>
      <c r="B22" s="168"/>
      <c r="C22" s="168"/>
      <c r="D22" s="168"/>
      <c r="E22" s="168"/>
      <c r="F22" s="168"/>
      <c r="G22" s="168"/>
      <c r="H22" s="168"/>
      <c r="I22" s="168"/>
      <c r="J22" s="168"/>
      <c r="K22" s="168"/>
      <c r="L22" s="168"/>
      <c r="M22" s="168"/>
      <c r="N22" s="168"/>
      <c r="O22" s="168"/>
      <c r="P22" s="168"/>
      <c r="Q22" s="168"/>
      <c r="R22" s="168"/>
      <c r="S22" s="169"/>
    </row>
    <row r="23" spans="1:23" ht="31.5">
      <c r="A23" s="19">
        <v>7</v>
      </c>
      <c r="B23" s="22" t="s">
        <v>9</v>
      </c>
      <c r="C23" s="22"/>
      <c r="D23" s="6">
        <f>E23+F23+G23+H23</f>
        <v>8000</v>
      </c>
      <c r="E23" s="44"/>
      <c r="F23" s="5">
        <v>8000</v>
      </c>
      <c r="G23" s="48"/>
      <c r="H23" s="6"/>
      <c r="I23" s="158">
        <v>0</v>
      </c>
      <c r="J23" s="98">
        <f>K23+L23+M23+N23</f>
        <v>0</v>
      </c>
      <c r="K23" s="45"/>
      <c r="L23" s="45"/>
      <c r="M23" s="45"/>
      <c r="N23" s="45"/>
      <c r="O23" s="112">
        <f>P23+Q23+R23+S23</f>
        <v>0</v>
      </c>
      <c r="P23" s="45"/>
      <c r="Q23" s="45"/>
      <c r="R23" s="45"/>
      <c r="S23" s="46"/>
    </row>
    <row r="24" spans="1:23" ht="15.75" customHeight="1">
      <c r="A24" s="167" t="s">
        <v>10</v>
      </c>
      <c r="B24" s="168"/>
      <c r="C24" s="168"/>
      <c r="D24" s="168"/>
      <c r="E24" s="168"/>
      <c r="F24" s="168"/>
      <c r="G24" s="168"/>
      <c r="H24" s="168"/>
      <c r="I24" s="168"/>
      <c r="J24" s="168"/>
      <c r="K24" s="168"/>
      <c r="L24" s="168"/>
      <c r="M24" s="168"/>
      <c r="N24" s="168"/>
      <c r="O24" s="168"/>
      <c r="P24" s="168"/>
      <c r="Q24" s="168"/>
      <c r="R24" s="168"/>
      <c r="S24" s="169"/>
    </row>
    <row r="25" spans="1:23" ht="94.5">
      <c r="A25" s="19">
        <v>8</v>
      </c>
      <c r="B25" s="20" t="s">
        <v>11</v>
      </c>
      <c r="C25" s="20"/>
      <c r="D25" s="6">
        <f>E25+F25+G25+H25</f>
        <v>725.3</v>
      </c>
      <c r="E25" s="44"/>
      <c r="F25" s="6">
        <v>725.3</v>
      </c>
      <c r="G25" s="48"/>
      <c r="H25" s="6"/>
      <c r="I25" s="158">
        <v>0</v>
      </c>
      <c r="J25" s="98">
        <f>K25+L25+M25+N25</f>
        <v>0</v>
      </c>
      <c r="K25" s="45"/>
      <c r="L25" s="45"/>
      <c r="M25" s="45"/>
      <c r="N25" s="45"/>
      <c r="O25" s="112">
        <f>P25+Q25+R25+S25</f>
        <v>0</v>
      </c>
      <c r="P25" s="45"/>
      <c r="Q25" s="45"/>
      <c r="R25" s="45"/>
      <c r="S25" s="46"/>
    </row>
    <row r="26" spans="1:23">
      <c r="A26" s="217" t="s">
        <v>179</v>
      </c>
      <c r="B26" s="218"/>
      <c r="C26" s="218"/>
      <c r="D26" s="218"/>
      <c r="E26" s="218"/>
      <c r="F26" s="218"/>
      <c r="G26" s="218"/>
      <c r="H26" s="218"/>
      <c r="I26" s="218"/>
      <c r="J26" s="218"/>
      <c r="K26" s="218"/>
      <c r="L26" s="218"/>
      <c r="M26" s="218"/>
      <c r="N26" s="218"/>
      <c r="O26" s="218"/>
      <c r="P26" s="218"/>
      <c r="Q26" s="218"/>
      <c r="R26" s="218"/>
      <c r="S26" s="219"/>
    </row>
    <row r="27" spans="1:23" ht="78.75">
      <c r="A27" s="103" t="s">
        <v>180</v>
      </c>
      <c r="B27" s="104" t="s">
        <v>212</v>
      </c>
      <c r="C27" s="20"/>
      <c r="D27" s="6">
        <f>E27+F27+G27+H27</f>
        <v>28927.7</v>
      </c>
      <c r="E27" s="44"/>
      <c r="F27" s="5">
        <v>28927.7</v>
      </c>
      <c r="G27" s="44"/>
      <c r="H27" s="6"/>
      <c r="I27" s="156">
        <v>23900.799999999999</v>
      </c>
      <c r="J27" s="98">
        <v>23900.799999999999</v>
      </c>
      <c r="K27" s="97"/>
      <c r="L27" s="98">
        <v>23900.799999999999</v>
      </c>
      <c r="M27" s="97"/>
      <c r="N27" s="97"/>
      <c r="O27" s="98">
        <v>23900.799999999999</v>
      </c>
      <c r="P27" s="97"/>
      <c r="Q27" s="98">
        <v>23900.799999999999</v>
      </c>
      <c r="R27" s="97"/>
      <c r="S27" s="113"/>
    </row>
    <row r="28" spans="1:23" ht="78.75">
      <c r="A28" s="103" t="s">
        <v>182</v>
      </c>
      <c r="B28" s="104" t="s">
        <v>183</v>
      </c>
      <c r="C28" s="20"/>
      <c r="D28" s="6">
        <f t="shared" ref="D28:D30" si="10">E28+F28+G28+H28</f>
        <v>13192.4</v>
      </c>
      <c r="E28" s="44"/>
      <c r="F28" s="5">
        <v>13192.4</v>
      </c>
      <c r="G28" s="44"/>
      <c r="H28" s="6"/>
      <c r="I28" s="156">
        <v>14594.7</v>
      </c>
      <c r="J28" s="98">
        <v>14594.7</v>
      </c>
      <c r="K28" s="97"/>
      <c r="L28" s="98">
        <v>14594.7</v>
      </c>
      <c r="M28" s="97"/>
      <c r="N28" s="97"/>
      <c r="O28" s="98">
        <v>14594.7</v>
      </c>
      <c r="P28" s="97"/>
      <c r="Q28" s="98">
        <v>14594.7</v>
      </c>
      <c r="R28" s="97"/>
      <c r="S28" s="113"/>
      <c r="T28" s="1" t="s">
        <v>227</v>
      </c>
      <c r="U28" s="52"/>
      <c r="V28" s="52"/>
      <c r="W28" s="52"/>
    </row>
    <row r="29" spans="1:23">
      <c r="A29" s="103"/>
      <c r="B29" s="7" t="s">
        <v>207</v>
      </c>
      <c r="C29" s="20"/>
      <c r="D29" s="6">
        <f>E29+F29+G29+H29</f>
        <v>42120.1</v>
      </c>
      <c r="E29" s="44"/>
      <c r="F29" s="5">
        <f>SUM(F27:F28)</f>
        <v>42120.1</v>
      </c>
      <c r="G29" s="5">
        <f t="shared" ref="G29:S29" si="11">SUM(G27:G28)</f>
        <v>0</v>
      </c>
      <c r="H29" s="5">
        <f t="shared" si="11"/>
        <v>0</v>
      </c>
      <c r="I29" s="156">
        <f t="shared" si="11"/>
        <v>38495.5</v>
      </c>
      <c r="J29" s="5">
        <f>SUM(J27:J28)</f>
        <v>38495.5</v>
      </c>
      <c r="K29" s="5">
        <f t="shared" si="11"/>
        <v>0</v>
      </c>
      <c r="L29" s="5">
        <f t="shared" si="11"/>
        <v>38495.5</v>
      </c>
      <c r="M29" s="5">
        <f t="shared" si="11"/>
        <v>0</v>
      </c>
      <c r="N29" s="5">
        <f t="shared" si="11"/>
        <v>0</v>
      </c>
      <c r="O29" s="5">
        <f t="shared" si="11"/>
        <v>38495.5</v>
      </c>
      <c r="P29" s="5">
        <f t="shared" si="11"/>
        <v>0</v>
      </c>
      <c r="Q29" s="5">
        <f t="shared" si="11"/>
        <v>38495.5</v>
      </c>
      <c r="R29" s="5">
        <f t="shared" si="11"/>
        <v>0</v>
      </c>
      <c r="S29" s="114">
        <f t="shared" si="11"/>
        <v>0</v>
      </c>
    </row>
    <row r="30" spans="1:23">
      <c r="A30" s="10"/>
      <c r="B30" s="7" t="s">
        <v>12</v>
      </c>
      <c r="C30" s="7"/>
      <c r="D30" s="115">
        <f t="shared" si="10"/>
        <v>334869.2</v>
      </c>
      <c r="E30" s="6">
        <f>E12+E16+E21+E23+E25</f>
        <v>2565</v>
      </c>
      <c r="F30" s="6">
        <f>F12+F16+F21+F23+F25+F29</f>
        <v>332304.2</v>
      </c>
      <c r="G30" s="6">
        <f>G12+G16+G21+G23+G25+G29</f>
        <v>0</v>
      </c>
      <c r="H30" s="6">
        <f>H12+H16+H21+H23+H25+H29</f>
        <v>0</v>
      </c>
      <c r="I30" s="158">
        <v>362126.9</v>
      </c>
      <c r="J30" s="6">
        <f>J12+J16+J21+J23+J25+J29</f>
        <v>362126.9</v>
      </c>
      <c r="K30" s="6">
        <f t="shared" ref="K30:S30" si="12">K12+K16+K21+K23+K25+K29</f>
        <v>2565</v>
      </c>
      <c r="L30" s="6">
        <f t="shared" si="12"/>
        <v>359561.9</v>
      </c>
      <c r="M30" s="6">
        <f t="shared" si="12"/>
        <v>0</v>
      </c>
      <c r="N30" s="6">
        <f t="shared" si="12"/>
        <v>0</v>
      </c>
      <c r="O30" s="6">
        <f t="shared" si="12"/>
        <v>362126.9</v>
      </c>
      <c r="P30" s="6">
        <f t="shared" si="12"/>
        <v>2565</v>
      </c>
      <c r="Q30" s="6">
        <f t="shared" si="12"/>
        <v>359561.9</v>
      </c>
      <c r="R30" s="6">
        <f t="shared" si="12"/>
        <v>0</v>
      </c>
      <c r="S30" s="9">
        <f t="shared" si="12"/>
        <v>0</v>
      </c>
      <c r="T30" s="155">
        <f>J21+J29</f>
        <v>316326.5</v>
      </c>
    </row>
    <row r="31" spans="1:23" ht="15.75" customHeight="1">
      <c r="A31" s="167" t="s">
        <v>184</v>
      </c>
      <c r="B31" s="168"/>
      <c r="C31" s="168"/>
      <c r="D31" s="168"/>
      <c r="E31" s="168"/>
      <c r="F31" s="168"/>
      <c r="G31" s="168"/>
      <c r="H31" s="168"/>
      <c r="I31" s="168"/>
      <c r="J31" s="168"/>
      <c r="K31" s="168"/>
      <c r="L31" s="168"/>
      <c r="M31" s="168"/>
      <c r="N31" s="168"/>
      <c r="O31" s="168"/>
      <c r="P31" s="168"/>
      <c r="Q31" s="168"/>
      <c r="R31" s="168"/>
      <c r="S31" s="169"/>
      <c r="T31" s="155">
        <f>T17+T30</f>
        <v>362126.9</v>
      </c>
    </row>
    <row r="32" spans="1:23" ht="15.75" customHeight="1">
      <c r="A32" s="220" t="s">
        <v>185</v>
      </c>
      <c r="B32" s="221"/>
      <c r="C32" s="221"/>
      <c r="D32" s="221"/>
      <c r="E32" s="221"/>
      <c r="F32" s="221"/>
      <c r="G32" s="221"/>
      <c r="H32" s="221"/>
      <c r="I32" s="221"/>
      <c r="J32" s="221"/>
      <c r="K32" s="221"/>
      <c r="L32" s="221"/>
      <c r="M32" s="221"/>
      <c r="N32" s="221"/>
      <c r="O32" s="221"/>
      <c r="P32" s="221"/>
      <c r="Q32" s="221"/>
      <c r="R32" s="221"/>
      <c r="S32" s="222"/>
    </row>
    <row r="33" spans="1:23" ht="110.25" customHeight="1">
      <c r="A33" s="106" t="s">
        <v>208</v>
      </c>
      <c r="B33" s="104" t="s">
        <v>217</v>
      </c>
      <c r="C33" s="107"/>
      <c r="D33" s="6">
        <f t="shared" ref="D33" si="13">E33+F33+G33+H33</f>
        <v>69723.199999999997</v>
      </c>
      <c r="E33" s="44"/>
      <c r="F33" s="5">
        <v>66722.399999999994</v>
      </c>
      <c r="G33" s="44"/>
      <c r="H33" s="5">
        <v>3000.8</v>
      </c>
      <c r="I33" s="156">
        <v>31103</v>
      </c>
      <c r="J33" s="5">
        <v>31103</v>
      </c>
      <c r="K33" s="44"/>
      <c r="L33" s="5">
        <v>31103</v>
      </c>
      <c r="M33" s="44"/>
      <c r="N33" s="44"/>
      <c r="O33" s="5">
        <v>31103</v>
      </c>
      <c r="P33" s="44"/>
      <c r="Q33" s="5">
        <v>31103</v>
      </c>
      <c r="R33" s="44"/>
      <c r="S33" s="116"/>
    </row>
    <row r="34" spans="1:23">
      <c r="A34" s="105"/>
      <c r="B34" s="7" t="s">
        <v>2</v>
      </c>
      <c r="C34" s="7"/>
      <c r="D34" s="6">
        <f t="shared" ref="D34:S34" si="14">SUM(D33:D33)</f>
        <v>69723.199999999997</v>
      </c>
      <c r="E34" s="6">
        <f t="shared" si="14"/>
        <v>0</v>
      </c>
      <c r="F34" s="6">
        <f t="shared" si="14"/>
        <v>66722.399999999994</v>
      </c>
      <c r="G34" s="6">
        <f t="shared" si="14"/>
        <v>0</v>
      </c>
      <c r="H34" s="6">
        <f t="shared" si="14"/>
        <v>3000.8</v>
      </c>
      <c r="I34" s="158">
        <f t="shared" si="14"/>
        <v>31103</v>
      </c>
      <c r="J34" s="6">
        <f t="shared" si="14"/>
        <v>31103</v>
      </c>
      <c r="K34" s="6">
        <f t="shared" si="14"/>
        <v>0</v>
      </c>
      <c r="L34" s="6">
        <f t="shared" si="14"/>
        <v>31103</v>
      </c>
      <c r="M34" s="6">
        <f t="shared" si="14"/>
        <v>0</v>
      </c>
      <c r="N34" s="6">
        <f t="shared" si="14"/>
        <v>0</v>
      </c>
      <c r="O34" s="6">
        <f t="shared" si="14"/>
        <v>31103</v>
      </c>
      <c r="P34" s="6">
        <f t="shared" si="14"/>
        <v>0</v>
      </c>
      <c r="Q34" s="6">
        <f t="shared" si="14"/>
        <v>31103</v>
      </c>
      <c r="R34" s="6">
        <f t="shared" si="14"/>
        <v>0</v>
      </c>
      <c r="S34" s="9">
        <f t="shared" si="14"/>
        <v>0</v>
      </c>
    </row>
    <row r="35" spans="1:23" ht="15.75" customHeight="1">
      <c r="A35" s="217" t="s">
        <v>187</v>
      </c>
      <c r="B35" s="218"/>
      <c r="C35" s="218"/>
      <c r="D35" s="218"/>
      <c r="E35" s="218"/>
      <c r="F35" s="218"/>
      <c r="G35" s="218"/>
      <c r="H35" s="218"/>
      <c r="I35" s="218"/>
      <c r="J35" s="218"/>
      <c r="K35" s="218"/>
      <c r="L35" s="218"/>
      <c r="M35" s="218"/>
      <c r="N35" s="218"/>
      <c r="O35" s="218"/>
      <c r="P35" s="218"/>
      <c r="Q35" s="218"/>
      <c r="R35" s="218"/>
      <c r="S35" s="219"/>
    </row>
    <row r="36" spans="1:23" ht="63">
      <c r="A36" s="103">
        <v>12</v>
      </c>
      <c r="B36" s="97" t="s">
        <v>188</v>
      </c>
      <c r="C36" s="44"/>
      <c r="D36" s="6">
        <f t="shared" ref="D36:D37" si="15">E36+F36+G36+H36</f>
        <v>97195</v>
      </c>
      <c r="E36" s="44"/>
      <c r="F36" s="5">
        <v>97195</v>
      </c>
      <c r="G36" s="44"/>
      <c r="H36" s="8"/>
      <c r="I36" s="156">
        <v>114752.7</v>
      </c>
      <c r="J36" s="5">
        <v>114752.7</v>
      </c>
      <c r="K36" s="99"/>
      <c r="L36" s="5">
        <v>114752.7</v>
      </c>
      <c r="M36" s="44"/>
      <c r="N36" s="44"/>
      <c r="O36" s="5">
        <v>114752.7</v>
      </c>
      <c r="P36" s="44"/>
      <c r="Q36" s="5">
        <v>114752.7</v>
      </c>
      <c r="R36" s="44"/>
      <c r="S36" s="100"/>
      <c r="T36" s="1" t="s">
        <v>228</v>
      </c>
      <c r="U36" s="49"/>
      <c r="V36" s="50"/>
      <c r="W36" s="50"/>
    </row>
    <row r="37" spans="1:23" ht="94.5">
      <c r="A37" s="103">
        <v>13</v>
      </c>
      <c r="B37" s="97" t="s">
        <v>220</v>
      </c>
      <c r="C37" s="44"/>
      <c r="D37" s="6">
        <f t="shared" si="15"/>
        <v>10950</v>
      </c>
      <c r="E37" s="98"/>
      <c r="F37" s="5">
        <v>10250</v>
      </c>
      <c r="G37" s="44"/>
      <c r="H37" s="117">
        <v>700</v>
      </c>
      <c r="I37" s="156">
        <v>11715.9</v>
      </c>
      <c r="J37" s="5">
        <v>11715.9</v>
      </c>
      <c r="K37" s="99"/>
      <c r="L37" s="5">
        <v>11715.9</v>
      </c>
      <c r="M37" s="44"/>
      <c r="N37" s="44"/>
      <c r="O37" s="5">
        <v>11715.9</v>
      </c>
      <c r="P37" s="44"/>
      <c r="Q37" s="5">
        <v>11715.9</v>
      </c>
      <c r="R37" s="44"/>
      <c r="S37" s="100"/>
    </row>
    <row r="38" spans="1:23">
      <c r="A38" s="24"/>
      <c r="B38" s="118" t="s">
        <v>4</v>
      </c>
      <c r="C38" s="48"/>
      <c r="D38" s="6">
        <f>SUM(D36:D37)</f>
        <v>108145</v>
      </c>
      <c r="E38" s="6">
        <f t="shared" ref="E38:G38" si="16">SUM(E36:E36)</f>
        <v>0</v>
      </c>
      <c r="F38" s="6">
        <f>SUM(F36:F37)</f>
        <v>107445</v>
      </c>
      <c r="G38" s="6">
        <f t="shared" si="16"/>
        <v>0</v>
      </c>
      <c r="H38" s="6">
        <f>SUM(H36:H37)</f>
        <v>700</v>
      </c>
      <c r="I38" s="158">
        <f>SUM(I36:I37)</f>
        <v>126468.59999999999</v>
      </c>
      <c r="J38" s="6">
        <f t="shared" ref="J38:S38" si="17">SUM(J36:J37)</f>
        <v>126468.59999999999</v>
      </c>
      <c r="K38" s="6">
        <f t="shared" si="17"/>
        <v>0</v>
      </c>
      <c r="L38" s="6">
        <f t="shared" si="17"/>
        <v>126468.59999999999</v>
      </c>
      <c r="M38" s="6">
        <f t="shared" si="17"/>
        <v>0</v>
      </c>
      <c r="N38" s="6">
        <f t="shared" si="17"/>
        <v>0</v>
      </c>
      <c r="O38" s="6">
        <f t="shared" si="17"/>
        <v>126468.59999999999</v>
      </c>
      <c r="P38" s="6">
        <f t="shared" si="17"/>
        <v>0</v>
      </c>
      <c r="Q38" s="6">
        <f t="shared" si="17"/>
        <v>126468.59999999999</v>
      </c>
      <c r="R38" s="6">
        <f t="shared" si="17"/>
        <v>0</v>
      </c>
      <c r="S38" s="9">
        <f t="shared" si="17"/>
        <v>0</v>
      </c>
      <c r="T38" s="155">
        <f>I34+I38</f>
        <v>157571.59999999998</v>
      </c>
      <c r="U38" s="52"/>
      <c r="V38" s="52"/>
      <c r="W38" s="52"/>
    </row>
    <row r="39" spans="1:23" ht="15.75" customHeight="1">
      <c r="A39" s="217" t="s">
        <v>189</v>
      </c>
      <c r="B39" s="218"/>
      <c r="C39" s="218"/>
      <c r="D39" s="218"/>
      <c r="E39" s="218"/>
      <c r="F39" s="218"/>
      <c r="G39" s="218"/>
      <c r="H39" s="218"/>
      <c r="I39" s="218"/>
      <c r="J39" s="218"/>
      <c r="K39" s="218"/>
      <c r="L39" s="218"/>
      <c r="M39" s="218"/>
      <c r="N39" s="218"/>
      <c r="O39" s="218"/>
      <c r="P39" s="218"/>
      <c r="Q39" s="218"/>
      <c r="R39" s="218"/>
      <c r="S39" s="219"/>
    </row>
    <row r="40" spans="1:23" ht="243.75" customHeight="1">
      <c r="A40" s="103">
        <v>14</v>
      </c>
      <c r="B40" s="104" t="s">
        <v>223</v>
      </c>
      <c r="C40" s="45"/>
      <c r="D40" s="6">
        <f>E40+F40+G40+H40</f>
        <v>417842.7</v>
      </c>
      <c r="E40" s="44">
        <v>6129.9</v>
      </c>
      <c r="F40" s="5">
        <v>411712.8</v>
      </c>
      <c r="G40" s="44"/>
      <c r="H40" s="8"/>
      <c r="I40" s="156">
        <v>391628.4</v>
      </c>
      <c r="J40" s="5">
        <v>391628.4</v>
      </c>
      <c r="K40" s="44"/>
      <c r="L40" s="5">
        <v>391628.4</v>
      </c>
      <c r="M40" s="44"/>
      <c r="N40" s="44"/>
      <c r="O40" s="5">
        <v>391628.4</v>
      </c>
      <c r="P40" s="44"/>
      <c r="Q40" s="5">
        <v>391628.4</v>
      </c>
      <c r="R40" s="98"/>
      <c r="S40" s="119"/>
    </row>
    <row r="41" spans="1:23" ht="199.5" customHeight="1">
      <c r="A41" s="103">
        <v>15</v>
      </c>
      <c r="B41" s="104" t="s">
        <v>222</v>
      </c>
      <c r="C41" s="45"/>
      <c r="D41" s="6">
        <f t="shared" ref="D41" si="18">E41+F41+G41+H41</f>
        <v>0</v>
      </c>
      <c r="E41" s="44"/>
      <c r="F41" s="5">
        <v>0</v>
      </c>
      <c r="G41" s="44"/>
      <c r="H41" s="8"/>
      <c r="I41" s="156">
        <v>57090.5</v>
      </c>
      <c r="J41" s="98">
        <f>K41+L41</f>
        <v>57090.5</v>
      </c>
      <c r="K41" s="44">
        <v>34371.9</v>
      </c>
      <c r="L41" s="98">
        <v>22718.6</v>
      </c>
      <c r="M41" s="44"/>
      <c r="N41" s="44"/>
      <c r="O41" s="98">
        <f>P41+Q41+R41+S41</f>
        <v>57090.5</v>
      </c>
      <c r="P41" s="98">
        <v>34371.9</v>
      </c>
      <c r="Q41" s="44">
        <v>22718.6</v>
      </c>
      <c r="R41" s="44"/>
      <c r="S41" s="119"/>
    </row>
    <row r="42" spans="1:23">
      <c r="A42" s="24"/>
      <c r="B42" s="47" t="s">
        <v>209</v>
      </c>
      <c r="C42" s="120"/>
      <c r="D42" s="6">
        <f>SUM(D40:D41)</f>
        <v>417842.7</v>
      </c>
      <c r="E42" s="6">
        <f t="shared" ref="E42:S42" si="19">SUM(E40:E41)</f>
        <v>6129.9</v>
      </c>
      <c r="F42" s="6">
        <f t="shared" si="19"/>
        <v>411712.8</v>
      </c>
      <c r="G42" s="6">
        <f t="shared" si="19"/>
        <v>0</v>
      </c>
      <c r="H42" s="6">
        <f t="shared" si="19"/>
        <v>0</v>
      </c>
      <c r="I42" s="158">
        <f t="shared" si="19"/>
        <v>448718.9</v>
      </c>
      <c r="J42" s="6">
        <f t="shared" si="19"/>
        <v>448718.9</v>
      </c>
      <c r="K42" s="6">
        <f t="shared" si="19"/>
        <v>34371.9</v>
      </c>
      <c r="L42" s="6">
        <f t="shared" si="19"/>
        <v>414347</v>
      </c>
      <c r="M42" s="6">
        <f t="shared" si="19"/>
        <v>0</v>
      </c>
      <c r="N42" s="6">
        <f t="shared" si="19"/>
        <v>0</v>
      </c>
      <c r="O42" s="6">
        <f t="shared" si="19"/>
        <v>448718.9</v>
      </c>
      <c r="P42" s="6">
        <f t="shared" si="19"/>
        <v>34371.9</v>
      </c>
      <c r="Q42" s="6">
        <f t="shared" si="19"/>
        <v>414347</v>
      </c>
      <c r="R42" s="6">
        <f t="shared" si="19"/>
        <v>0</v>
      </c>
      <c r="S42" s="9">
        <f t="shared" si="19"/>
        <v>0</v>
      </c>
    </row>
    <row r="43" spans="1:23" ht="36.75" customHeight="1">
      <c r="A43" s="223" t="s">
        <v>192</v>
      </c>
      <c r="B43" s="224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5"/>
    </row>
    <row r="44" spans="1:23" ht="272.25" customHeight="1">
      <c r="A44" s="121">
        <v>16</v>
      </c>
      <c r="B44" s="104" t="s">
        <v>193</v>
      </c>
      <c r="C44" s="120"/>
      <c r="D44" s="6">
        <f>E44+F44+G44+H44</f>
        <v>103380.8</v>
      </c>
      <c r="E44" s="6"/>
      <c r="F44" s="5">
        <v>103380.8</v>
      </c>
      <c r="G44" s="6"/>
      <c r="H44" s="6"/>
      <c r="I44" s="158">
        <v>106723.1</v>
      </c>
      <c r="J44" s="98">
        <f>K44+L44+M44+N44</f>
        <v>106723.1</v>
      </c>
      <c r="K44" s="6"/>
      <c r="L44" s="5">
        <v>106723.1</v>
      </c>
      <c r="M44" s="6"/>
      <c r="N44" s="6"/>
      <c r="O44" s="112">
        <f>P44+Q44+R44+S44</f>
        <v>106723.1</v>
      </c>
      <c r="P44" s="6"/>
      <c r="Q44" s="5">
        <v>106723.1</v>
      </c>
      <c r="R44" s="6"/>
      <c r="S44" s="9"/>
    </row>
    <row r="45" spans="1:23" ht="130.5" customHeight="1">
      <c r="A45" s="121">
        <v>17</v>
      </c>
      <c r="B45" s="104" t="s">
        <v>194</v>
      </c>
      <c r="C45" s="120"/>
      <c r="D45" s="6">
        <f t="shared" ref="D45:D46" si="20">E45+F45+G45+H45</f>
        <v>0</v>
      </c>
      <c r="E45" s="6"/>
      <c r="F45" s="5">
        <v>0</v>
      </c>
      <c r="G45" s="6"/>
      <c r="H45" s="6"/>
      <c r="I45" s="158">
        <v>0</v>
      </c>
      <c r="J45" s="98">
        <f>K45+L45+M45+N45</f>
        <v>0</v>
      </c>
      <c r="K45" s="6"/>
      <c r="L45" s="6"/>
      <c r="M45" s="6"/>
      <c r="N45" s="6"/>
      <c r="O45" s="112">
        <f>P45+Q45+R45+S45</f>
        <v>0</v>
      </c>
      <c r="P45" s="6"/>
      <c r="Q45" s="6"/>
      <c r="R45" s="6"/>
      <c r="S45" s="9"/>
    </row>
    <row r="46" spans="1:23" ht="236.25">
      <c r="A46" s="121">
        <v>18</v>
      </c>
      <c r="B46" s="104" t="s">
        <v>195</v>
      </c>
      <c r="C46" s="120"/>
      <c r="D46" s="6">
        <f t="shared" si="20"/>
        <v>0</v>
      </c>
      <c r="E46" s="6"/>
      <c r="F46" s="6"/>
      <c r="G46" s="6"/>
      <c r="H46" s="6"/>
      <c r="I46" s="158"/>
      <c r="J46" s="98">
        <f t="shared" ref="J46:J48" si="21">K46+L46+M46+N46</f>
        <v>0</v>
      </c>
      <c r="K46" s="6"/>
      <c r="L46" s="6"/>
      <c r="M46" s="6"/>
      <c r="N46" s="6"/>
      <c r="O46" s="112">
        <f t="shared" ref="O46:O48" si="22">P46+Q46+R46+S46</f>
        <v>0</v>
      </c>
      <c r="P46" s="6"/>
      <c r="Q46" s="6"/>
      <c r="R46" s="6"/>
      <c r="S46" s="9"/>
    </row>
    <row r="47" spans="1:23">
      <c r="A47" s="24"/>
      <c r="B47" s="122" t="s">
        <v>210</v>
      </c>
      <c r="C47" s="120"/>
      <c r="D47" s="6">
        <f>SUM(D44:D46)</f>
        <v>103380.8</v>
      </c>
      <c r="E47" s="6">
        <f t="shared" ref="E47:S47" si="23">SUM(E44:E46)</f>
        <v>0</v>
      </c>
      <c r="F47" s="6">
        <f t="shared" si="23"/>
        <v>103380.8</v>
      </c>
      <c r="G47" s="6">
        <f t="shared" si="23"/>
        <v>0</v>
      </c>
      <c r="H47" s="6">
        <f t="shared" si="23"/>
        <v>0</v>
      </c>
      <c r="I47" s="158">
        <f t="shared" si="23"/>
        <v>106723.1</v>
      </c>
      <c r="J47" s="123">
        <f t="shared" si="21"/>
        <v>106723.1</v>
      </c>
      <c r="K47" s="6">
        <f t="shared" si="23"/>
        <v>0</v>
      </c>
      <c r="L47" s="6">
        <f t="shared" si="23"/>
        <v>106723.1</v>
      </c>
      <c r="M47" s="6">
        <f t="shared" si="23"/>
        <v>0</v>
      </c>
      <c r="N47" s="6">
        <f t="shared" si="23"/>
        <v>0</v>
      </c>
      <c r="O47" s="101">
        <f t="shared" si="22"/>
        <v>106723.1</v>
      </c>
      <c r="P47" s="6">
        <f t="shared" si="23"/>
        <v>0</v>
      </c>
      <c r="Q47" s="6">
        <f t="shared" si="23"/>
        <v>106723.1</v>
      </c>
      <c r="R47" s="6">
        <f t="shared" si="23"/>
        <v>0</v>
      </c>
      <c r="S47" s="9">
        <f t="shared" si="23"/>
        <v>0</v>
      </c>
      <c r="T47" s="155">
        <f>I42+I47</f>
        <v>555442</v>
      </c>
    </row>
    <row r="48" spans="1:23">
      <c r="A48" s="24"/>
      <c r="B48" s="48" t="s">
        <v>12</v>
      </c>
      <c r="C48" s="48"/>
      <c r="D48" s="115">
        <f>D34+D38+D42+D47</f>
        <v>699091.70000000007</v>
      </c>
      <c r="E48" s="6">
        <f t="shared" ref="E48:S48" si="24">E34+E38+E42+E47</f>
        <v>6129.9</v>
      </c>
      <c r="F48" s="6">
        <f t="shared" si="24"/>
        <v>689261</v>
      </c>
      <c r="G48" s="6">
        <f t="shared" si="24"/>
        <v>0</v>
      </c>
      <c r="H48" s="6">
        <f t="shared" si="24"/>
        <v>3700.8</v>
      </c>
      <c r="I48" s="158">
        <v>713013.6</v>
      </c>
      <c r="J48" s="123">
        <f t="shared" si="21"/>
        <v>713013.6</v>
      </c>
      <c r="K48" s="6">
        <f t="shared" si="24"/>
        <v>34371.9</v>
      </c>
      <c r="L48" s="6">
        <f t="shared" si="24"/>
        <v>678641.7</v>
      </c>
      <c r="M48" s="6">
        <f t="shared" si="24"/>
        <v>0</v>
      </c>
      <c r="N48" s="6">
        <f t="shared" si="24"/>
        <v>0</v>
      </c>
      <c r="O48" s="101">
        <f t="shared" si="22"/>
        <v>713013.6</v>
      </c>
      <c r="P48" s="6">
        <f t="shared" si="24"/>
        <v>34371.9</v>
      </c>
      <c r="Q48" s="6">
        <f t="shared" si="24"/>
        <v>678641.7</v>
      </c>
      <c r="R48" s="6">
        <f t="shared" si="24"/>
        <v>0</v>
      </c>
      <c r="S48" s="9">
        <f t="shared" si="24"/>
        <v>0</v>
      </c>
      <c r="T48" s="155">
        <f>T38+T47</f>
        <v>713013.6</v>
      </c>
    </row>
    <row r="49" spans="1:19" ht="33" customHeight="1">
      <c r="A49" s="223" t="s">
        <v>62</v>
      </c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5"/>
    </row>
    <row r="50" spans="1:19" ht="15.75" customHeight="1">
      <c r="A50" s="214" t="s">
        <v>60</v>
      </c>
      <c r="B50" s="215"/>
      <c r="C50" s="215"/>
      <c r="D50" s="215"/>
      <c r="E50" s="215"/>
      <c r="F50" s="215"/>
      <c r="G50" s="215"/>
      <c r="H50" s="215"/>
      <c r="I50" s="215"/>
      <c r="J50" s="215"/>
      <c r="K50" s="215"/>
      <c r="L50" s="215"/>
      <c r="M50" s="215"/>
      <c r="N50" s="215"/>
      <c r="O50" s="215"/>
      <c r="P50" s="215"/>
      <c r="Q50" s="215"/>
      <c r="R50" s="215"/>
      <c r="S50" s="216"/>
    </row>
    <row r="51" spans="1:19">
      <c r="A51" s="124">
        <v>19</v>
      </c>
      <c r="B51" s="44" t="s">
        <v>13</v>
      </c>
      <c r="C51" s="44"/>
      <c r="D51" s="6">
        <f>E51+F51+G51+H51</f>
        <v>10000</v>
      </c>
      <c r="E51" s="44"/>
      <c r="F51" s="5">
        <v>10000</v>
      </c>
      <c r="G51" s="44"/>
      <c r="H51" s="6"/>
      <c r="I51" s="156">
        <v>10000</v>
      </c>
      <c r="J51" s="5">
        <f>K51+L51+M51+N51</f>
        <v>10000</v>
      </c>
      <c r="K51" s="125"/>
      <c r="L51" s="98">
        <v>10000</v>
      </c>
      <c r="M51" s="44"/>
      <c r="N51" s="44"/>
      <c r="O51" s="5">
        <v>10000</v>
      </c>
      <c r="P51" s="44"/>
      <c r="Q51" s="98">
        <v>10000</v>
      </c>
      <c r="R51" s="44"/>
      <c r="S51" s="119"/>
    </row>
    <row r="52" spans="1:19" ht="15.75" customHeight="1">
      <c r="A52" s="170" t="s">
        <v>61</v>
      </c>
      <c r="B52" s="171"/>
      <c r="C52" s="171"/>
      <c r="D52" s="171"/>
      <c r="E52" s="171"/>
      <c r="F52" s="171"/>
      <c r="G52" s="171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2"/>
    </row>
    <row r="53" spans="1:19" ht="15.75" customHeight="1">
      <c r="A53" s="170" t="s">
        <v>14</v>
      </c>
      <c r="B53" s="171"/>
      <c r="C53" s="171"/>
      <c r="D53" s="171"/>
      <c r="E53" s="171"/>
      <c r="F53" s="171"/>
      <c r="G53" s="171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2"/>
    </row>
    <row r="54" spans="1:19" ht="141.75">
      <c r="A54" s="19">
        <v>20</v>
      </c>
      <c r="B54" s="22" t="s">
        <v>15</v>
      </c>
      <c r="C54" s="22"/>
      <c r="D54" s="6">
        <f>E54+F54+G54+H54</f>
        <v>18129.599999999999</v>
      </c>
      <c r="E54" s="44"/>
      <c r="F54" s="5">
        <v>18129.599999999999</v>
      </c>
      <c r="G54" s="44"/>
      <c r="H54" s="6"/>
      <c r="I54" s="156">
        <v>21754.799999999999</v>
      </c>
      <c r="J54" s="5">
        <f>SUM(L54)</f>
        <v>21754.799999999999</v>
      </c>
      <c r="K54" s="5"/>
      <c r="L54" s="5">
        <v>21754.799999999999</v>
      </c>
      <c r="M54" s="5"/>
      <c r="N54" s="5"/>
      <c r="O54" s="5">
        <f>SUM(Q54)</f>
        <v>21754.799999999999</v>
      </c>
      <c r="P54" s="5"/>
      <c r="Q54" s="5">
        <v>21754.799999999999</v>
      </c>
      <c r="R54" s="5"/>
      <c r="S54" s="114"/>
    </row>
    <row r="55" spans="1:19" ht="110.25">
      <c r="A55" s="19">
        <v>21</v>
      </c>
      <c r="B55" s="22" t="s">
        <v>16</v>
      </c>
      <c r="C55" s="22"/>
      <c r="D55" s="6">
        <f t="shared" ref="D55:D59" si="25">E55+F55+G55+H55</f>
        <v>11196.3</v>
      </c>
      <c r="E55" s="44"/>
      <c r="F55" s="5">
        <v>11196.3</v>
      </c>
      <c r="G55" s="44"/>
      <c r="H55" s="6"/>
      <c r="I55" s="156">
        <v>13350.7</v>
      </c>
      <c r="J55" s="5">
        <f>SUM(L55)</f>
        <v>13350.7</v>
      </c>
      <c r="K55" s="5"/>
      <c r="L55" s="5">
        <v>13350.7</v>
      </c>
      <c r="M55" s="5"/>
      <c r="N55" s="5"/>
      <c r="O55" s="5">
        <f t="shared" ref="O55:O56" si="26">SUM(Q55)</f>
        <v>13350.7</v>
      </c>
      <c r="P55" s="5"/>
      <c r="Q55" s="5">
        <v>13350.7</v>
      </c>
      <c r="R55" s="5"/>
      <c r="S55" s="114"/>
    </row>
    <row r="56" spans="1:19" ht="141.75">
      <c r="A56" s="19">
        <v>22</v>
      </c>
      <c r="B56" s="22" t="s">
        <v>17</v>
      </c>
      <c r="C56" s="22"/>
      <c r="D56" s="6">
        <f t="shared" si="25"/>
        <v>45360.7</v>
      </c>
      <c r="E56" s="44"/>
      <c r="F56" s="5">
        <v>45360.7</v>
      </c>
      <c r="G56" s="44"/>
      <c r="H56" s="6"/>
      <c r="I56" s="156">
        <v>45027.6</v>
      </c>
      <c r="J56" s="5">
        <f>SUM(L56)</f>
        <v>46027.6</v>
      </c>
      <c r="K56" s="5"/>
      <c r="L56" s="5">
        <v>46027.6</v>
      </c>
      <c r="M56" s="5"/>
      <c r="N56" s="5"/>
      <c r="O56" s="5">
        <f t="shared" si="26"/>
        <v>46027.6</v>
      </c>
      <c r="P56" s="5"/>
      <c r="Q56" s="5">
        <v>46027.6</v>
      </c>
      <c r="R56" s="5"/>
      <c r="S56" s="114"/>
    </row>
    <row r="57" spans="1:19" ht="123" customHeight="1">
      <c r="A57" s="19">
        <v>23</v>
      </c>
      <c r="B57" s="126" t="s">
        <v>200</v>
      </c>
      <c r="C57" s="22"/>
      <c r="D57" s="6">
        <f t="shared" si="25"/>
        <v>5100</v>
      </c>
      <c r="E57" s="44"/>
      <c r="F57" s="5">
        <v>5100</v>
      </c>
      <c r="G57" s="44"/>
      <c r="H57" s="6"/>
      <c r="I57" s="156">
        <v>1000</v>
      </c>
      <c r="J57" s="5"/>
      <c r="K57" s="5"/>
      <c r="L57" s="5"/>
      <c r="M57" s="5"/>
      <c r="N57" s="5"/>
      <c r="O57" s="5"/>
      <c r="P57" s="5"/>
      <c r="Q57" s="5"/>
      <c r="R57" s="5"/>
      <c r="S57" s="114"/>
    </row>
    <row r="58" spans="1:19" ht="45">
      <c r="A58" s="19">
        <v>24</v>
      </c>
      <c r="B58" s="126" t="s">
        <v>201</v>
      </c>
      <c r="C58" s="22"/>
      <c r="D58" s="6">
        <f t="shared" si="25"/>
        <v>9000</v>
      </c>
      <c r="E58" s="44"/>
      <c r="F58" s="5">
        <v>9000</v>
      </c>
      <c r="G58" s="44"/>
      <c r="H58" s="6"/>
      <c r="I58" s="156">
        <v>5000</v>
      </c>
      <c r="J58" s="5">
        <f t="shared" ref="J58:J59" si="27">SUM(L58)</f>
        <v>5000</v>
      </c>
      <c r="K58" s="5"/>
      <c r="L58" s="5">
        <v>5000</v>
      </c>
      <c r="M58" s="5"/>
      <c r="N58" s="5"/>
      <c r="O58" s="5">
        <f t="shared" ref="O58:O59" si="28">SUM(Q58)</f>
        <v>5000</v>
      </c>
      <c r="P58" s="5"/>
      <c r="Q58" s="5">
        <v>5000</v>
      </c>
      <c r="R58" s="5"/>
      <c r="S58" s="114"/>
    </row>
    <row r="59" spans="1:19" ht="45">
      <c r="A59" s="19">
        <v>25</v>
      </c>
      <c r="B59" s="126" t="s">
        <v>202</v>
      </c>
      <c r="C59" s="22"/>
      <c r="D59" s="6">
        <f t="shared" si="25"/>
        <v>22800</v>
      </c>
      <c r="E59" s="44"/>
      <c r="F59" s="5">
        <v>22800</v>
      </c>
      <c r="G59" s="44"/>
      <c r="H59" s="6"/>
      <c r="I59" s="156">
        <v>12500</v>
      </c>
      <c r="J59" s="5">
        <f t="shared" si="27"/>
        <v>12500</v>
      </c>
      <c r="K59" s="5"/>
      <c r="L59" s="5">
        <v>12500</v>
      </c>
      <c r="M59" s="5"/>
      <c r="N59" s="5"/>
      <c r="O59" s="5">
        <f t="shared" si="28"/>
        <v>12500</v>
      </c>
      <c r="P59" s="5"/>
      <c r="Q59" s="5">
        <v>12500</v>
      </c>
      <c r="R59" s="5"/>
      <c r="S59" s="114"/>
    </row>
    <row r="60" spans="1:19">
      <c r="A60" s="10"/>
      <c r="B60" s="7" t="s">
        <v>4</v>
      </c>
      <c r="C60" s="7"/>
      <c r="D60" s="6">
        <f ca="1">SUM(D54:D62)</f>
        <v>0</v>
      </c>
      <c r="E60" s="6">
        <f t="shared" ref="E60:H60" si="29">SUM(E54:E56)</f>
        <v>0</v>
      </c>
      <c r="F60" s="6">
        <f>SUM(F54:F59)</f>
        <v>111586.59999999999</v>
      </c>
      <c r="G60" s="6">
        <f t="shared" si="29"/>
        <v>0</v>
      </c>
      <c r="H60" s="6">
        <f t="shared" si="29"/>
        <v>0</v>
      </c>
      <c r="I60" s="6">
        <f>SUM(I54:I59)</f>
        <v>98633.1</v>
      </c>
      <c r="J60" s="6">
        <f t="shared" ref="J60:S60" si="30">SUM(J54:J59)</f>
        <v>98633.1</v>
      </c>
      <c r="K60" s="6">
        <f t="shared" si="30"/>
        <v>0</v>
      </c>
      <c r="L60" s="6">
        <f t="shared" si="30"/>
        <v>98633.1</v>
      </c>
      <c r="M60" s="6">
        <f t="shared" si="30"/>
        <v>0</v>
      </c>
      <c r="N60" s="6">
        <f t="shared" si="30"/>
        <v>0</v>
      </c>
      <c r="O60" s="6">
        <f t="shared" si="30"/>
        <v>98633.1</v>
      </c>
      <c r="P60" s="6">
        <f t="shared" si="30"/>
        <v>0</v>
      </c>
      <c r="Q60" s="6">
        <f t="shared" si="30"/>
        <v>98633.1</v>
      </c>
      <c r="R60" s="6">
        <f t="shared" si="30"/>
        <v>0</v>
      </c>
      <c r="S60" s="6">
        <f t="shared" si="30"/>
        <v>0</v>
      </c>
    </row>
    <row r="61" spans="1:19" ht="15.75" customHeight="1">
      <c r="A61" s="170" t="s">
        <v>63</v>
      </c>
      <c r="B61" s="171"/>
      <c r="C61" s="171"/>
      <c r="D61" s="171"/>
      <c r="E61" s="171"/>
      <c r="F61" s="171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2"/>
    </row>
    <row r="62" spans="1:19" ht="94.5">
      <c r="A62" s="124">
        <v>26</v>
      </c>
      <c r="B62" s="127" t="s">
        <v>236</v>
      </c>
      <c r="C62" s="44"/>
      <c r="D62" s="6">
        <f>E62+F62+G62+H62</f>
        <v>900</v>
      </c>
      <c r="E62" s="44"/>
      <c r="F62" s="5">
        <v>900</v>
      </c>
      <c r="G62" s="44"/>
      <c r="H62" s="6"/>
      <c r="I62" s="156">
        <v>900</v>
      </c>
      <c r="J62" s="5">
        <f t="shared" ref="J62" si="31">SUM(L62)</f>
        <v>900</v>
      </c>
      <c r="K62" s="125"/>
      <c r="L62" s="44">
        <v>900</v>
      </c>
      <c r="M62" s="44"/>
      <c r="N62" s="44"/>
      <c r="O62" s="5">
        <f>SUM(Q62)</f>
        <v>900</v>
      </c>
      <c r="P62" s="44"/>
      <c r="Q62" s="44">
        <v>900</v>
      </c>
      <c r="R62" s="125"/>
      <c r="S62" s="119"/>
    </row>
    <row r="63" spans="1:19" ht="15.75" customHeight="1">
      <c r="A63" s="214" t="s">
        <v>64</v>
      </c>
      <c r="B63" s="215"/>
      <c r="C63" s="215"/>
      <c r="D63" s="215"/>
      <c r="E63" s="215"/>
      <c r="F63" s="215"/>
      <c r="G63" s="215"/>
      <c r="H63" s="215"/>
      <c r="I63" s="215"/>
      <c r="J63" s="215"/>
      <c r="K63" s="215"/>
      <c r="L63" s="215"/>
      <c r="M63" s="215"/>
      <c r="N63" s="215"/>
      <c r="O63" s="215"/>
      <c r="P63" s="215"/>
      <c r="Q63" s="215"/>
      <c r="R63" s="215"/>
      <c r="S63" s="216"/>
    </row>
    <row r="64" spans="1:19" ht="63">
      <c r="A64" s="124">
        <v>27</v>
      </c>
      <c r="B64" s="127" t="s">
        <v>234</v>
      </c>
      <c r="C64" s="44"/>
      <c r="D64" s="6">
        <f>E64+F64+G64+H64</f>
        <v>9439.2000000000007</v>
      </c>
      <c r="E64" s="44"/>
      <c r="F64" s="5">
        <v>9439.2000000000007</v>
      </c>
      <c r="G64" s="44"/>
      <c r="H64" s="6"/>
      <c r="I64" s="156">
        <v>10917.3</v>
      </c>
      <c r="J64" s="5">
        <f>K64+L64+M64+N64</f>
        <v>10917.3</v>
      </c>
      <c r="K64" s="5"/>
      <c r="L64" s="5">
        <v>10917.3</v>
      </c>
      <c r="M64" s="5"/>
      <c r="N64" s="5"/>
      <c r="O64" s="5">
        <f>SUM(Q64)</f>
        <v>10917.3</v>
      </c>
      <c r="P64" s="5"/>
      <c r="Q64" s="5">
        <v>10917.3</v>
      </c>
      <c r="R64" s="5"/>
      <c r="S64" s="114"/>
    </row>
    <row r="65" spans="1:19" ht="15.75" customHeight="1">
      <c r="A65" s="214" t="s">
        <v>65</v>
      </c>
      <c r="B65" s="215"/>
      <c r="C65" s="215"/>
      <c r="D65" s="215"/>
      <c r="E65" s="215"/>
      <c r="F65" s="215"/>
      <c r="G65" s="215"/>
      <c r="H65" s="215"/>
      <c r="I65" s="215"/>
      <c r="J65" s="215"/>
      <c r="K65" s="215"/>
      <c r="L65" s="215"/>
      <c r="M65" s="215"/>
      <c r="N65" s="215"/>
      <c r="O65" s="215"/>
      <c r="P65" s="215"/>
      <c r="Q65" s="215"/>
      <c r="R65" s="215"/>
      <c r="S65" s="216"/>
    </row>
    <row r="66" spans="1:19" ht="63">
      <c r="A66" s="124">
        <v>28</v>
      </c>
      <c r="B66" s="127" t="s">
        <v>20</v>
      </c>
      <c r="C66" s="44"/>
      <c r="D66" s="6">
        <f>E66+F66+G66+H66</f>
        <v>0</v>
      </c>
      <c r="E66" s="44"/>
      <c r="F66" s="5"/>
      <c r="G66" s="44"/>
      <c r="H66" s="6"/>
      <c r="I66" s="156">
        <v>0</v>
      </c>
      <c r="J66" s="125"/>
      <c r="K66" s="125"/>
      <c r="L66" s="125"/>
      <c r="M66" s="125"/>
      <c r="N66" s="125"/>
      <c r="O66" s="125"/>
      <c r="P66" s="125"/>
      <c r="Q66" s="125"/>
      <c r="R66" s="125"/>
      <c r="S66" s="119"/>
    </row>
    <row r="67" spans="1:19" ht="51.75" customHeight="1">
      <c r="A67" s="124">
        <v>29</v>
      </c>
      <c r="B67" s="127" t="s">
        <v>235</v>
      </c>
      <c r="C67" s="44"/>
      <c r="D67" s="6">
        <f t="shared" ref="D67:D69" si="32">E67+F67+G67+H67</f>
        <v>203.8</v>
      </c>
      <c r="E67" s="44"/>
      <c r="F67" s="5">
        <v>203.8</v>
      </c>
      <c r="G67" s="44"/>
      <c r="H67" s="6"/>
      <c r="I67" s="156">
        <v>203.8</v>
      </c>
      <c r="J67" s="5">
        <f>K67+L67+M67+N67</f>
        <v>203.8</v>
      </c>
      <c r="K67" s="125"/>
      <c r="L67" s="44">
        <v>203.8</v>
      </c>
      <c r="M67" s="44"/>
      <c r="N67" s="44"/>
      <c r="O67" s="5">
        <f>SUM(Q67)</f>
        <v>203.8</v>
      </c>
      <c r="P67" s="44"/>
      <c r="Q67" s="44">
        <v>203.8</v>
      </c>
      <c r="R67" s="125"/>
      <c r="S67" s="119"/>
    </row>
    <row r="68" spans="1:19">
      <c r="A68" s="24"/>
      <c r="B68" s="48" t="s">
        <v>22</v>
      </c>
      <c r="C68" s="48"/>
      <c r="D68" s="6">
        <f t="shared" si="32"/>
        <v>203.8</v>
      </c>
      <c r="E68" s="6">
        <f t="shared" ref="E68:S68" si="33">SUM(E66:E67)</f>
        <v>0</v>
      </c>
      <c r="F68" s="6">
        <f t="shared" si="33"/>
        <v>203.8</v>
      </c>
      <c r="G68" s="6">
        <f t="shared" si="33"/>
        <v>0</v>
      </c>
      <c r="H68" s="6">
        <f t="shared" si="33"/>
        <v>0</v>
      </c>
      <c r="I68" s="158">
        <f t="shared" si="33"/>
        <v>203.8</v>
      </c>
      <c r="J68" s="6">
        <f t="shared" si="33"/>
        <v>203.8</v>
      </c>
      <c r="K68" s="6">
        <f t="shared" si="33"/>
        <v>0</v>
      </c>
      <c r="L68" s="6">
        <f t="shared" si="33"/>
        <v>203.8</v>
      </c>
      <c r="M68" s="6">
        <f t="shared" si="33"/>
        <v>0</v>
      </c>
      <c r="N68" s="6">
        <f t="shared" si="33"/>
        <v>0</v>
      </c>
      <c r="O68" s="6">
        <f t="shared" si="33"/>
        <v>203.8</v>
      </c>
      <c r="P68" s="6">
        <f t="shared" si="33"/>
        <v>0</v>
      </c>
      <c r="Q68" s="6">
        <f t="shared" si="33"/>
        <v>203.8</v>
      </c>
      <c r="R68" s="6">
        <f t="shared" si="33"/>
        <v>0</v>
      </c>
      <c r="S68" s="9">
        <f t="shared" si="33"/>
        <v>0</v>
      </c>
    </row>
    <row r="69" spans="1:19">
      <c r="A69" s="24"/>
      <c r="B69" s="48" t="s">
        <v>12</v>
      </c>
      <c r="C69" s="48"/>
      <c r="D69" s="115">
        <f t="shared" si="32"/>
        <v>132129.59999999998</v>
      </c>
      <c r="E69" s="6">
        <f t="shared" ref="E69:S69" si="34">E51+E60+E62+E64+E68</f>
        <v>0</v>
      </c>
      <c r="F69" s="6">
        <f t="shared" si="34"/>
        <v>132129.59999999998</v>
      </c>
      <c r="G69" s="6">
        <f t="shared" si="34"/>
        <v>0</v>
      </c>
      <c r="H69" s="6">
        <f t="shared" si="34"/>
        <v>0</v>
      </c>
      <c r="I69" s="158">
        <f t="shared" si="34"/>
        <v>120654.20000000001</v>
      </c>
      <c r="J69" s="6">
        <f t="shared" si="34"/>
        <v>120654.20000000001</v>
      </c>
      <c r="K69" s="6">
        <f t="shared" si="34"/>
        <v>0</v>
      </c>
      <c r="L69" s="6">
        <f t="shared" si="34"/>
        <v>120654.20000000001</v>
      </c>
      <c r="M69" s="6">
        <f t="shared" si="34"/>
        <v>0</v>
      </c>
      <c r="N69" s="6">
        <f t="shared" si="34"/>
        <v>0</v>
      </c>
      <c r="O69" s="6">
        <f t="shared" si="34"/>
        <v>120654.20000000001</v>
      </c>
      <c r="P69" s="6">
        <f t="shared" si="34"/>
        <v>0</v>
      </c>
      <c r="Q69" s="6">
        <f t="shared" si="34"/>
        <v>120654.20000000001</v>
      </c>
      <c r="R69" s="6">
        <f t="shared" si="34"/>
        <v>0</v>
      </c>
      <c r="S69" s="6">
        <f t="shared" si="34"/>
        <v>0</v>
      </c>
    </row>
    <row r="70" spans="1:19" ht="15.75" customHeight="1">
      <c r="A70" s="167" t="s">
        <v>23</v>
      </c>
      <c r="B70" s="168"/>
      <c r="C70" s="168"/>
      <c r="D70" s="168"/>
      <c r="E70" s="168"/>
      <c r="F70" s="168"/>
      <c r="G70" s="168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8"/>
      <c r="S70" s="169"/>
    </row>
    <row r="71" spans="1:19" ht="15.75" customHeight="1">
      <c r="A71" s="176" t="s">
        <v>66</v>
      </c>
      <c r="B71" s="177"/>
      <c r="C71" s="177"/>
      <c r="D71" s="177"/>
      <c r="E71" s="177"/>
      <c r="F71" s="177"/>
      <c r="G71" s="177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7"/>
      <c r="S71" s="178"/>
    </row>
    <row r="72" spans="1:19" ht="47.25">
      <c r="A72" s="19">
        <v>30</v>
      </c>
      <c r="B72" s="20" t="s">
        <v>24</v>
      </c>
      <c r="C72" s="20"/>
      <c r="D72" s="6">
        <f>E72+F72+G72+H72</f>
        <v>13490.8</v>
      </c>
      <c r="E72" s="5">
        <v>0</v>
      </c>
      <c r="F72" s="5">
        <v>8000</v>
      </c>
      <c r="G72" s="44"/>
      <c r="H72" s="8">
        <v>5490.8</v>
      </c>
      <c r="I72" s="156">
        <v>1848.4</v>
      </c>
      <c r="J72" s="98">
        <v>1848.4</v>
      </c>
      <c r="K72" s="44"/>
      <c r="L72" s="44">
        <v>1848.4</v>
      </c>
      <c r="M72" s="44"/>
      <c r="N72" s="44"/>
      <c r="O72" s="5">
        <f>SUM(Q72)</f>
        <v>1848.4</v>
      </c>
      <c r="P72" s="44"/>
      <c r="Q72" s="44">
        <v>1848.4</v>
      </c>
      <c r="R72" s="44"/>
      <c r="S72" s="116"/>
    </row>
    <row r="73" spans="1:19" ht="55.5" customHeight="1">
      <c r="A73" s="19">
        <v>31</v>
      </c>
      <c r="B73" s="128" t="s">
        <v>25</v>
      </c>
      <c r="C73" s="128"/>
      <c r="D73" s="6">
        <f t="shared" ref="D73" si="35">E73+F73+G73+H73</f>
        <v>0</v>
      </c>
      <c r="E73" s="44"/>
      <c r="F73" s="5"/>
      <c r="G73" s="44"/>
      <c r="H73" s="8"/>
      <c r="I73" s="156"/>
      <c r="J73" s="44"/>
      <c r="K73" s="44"/>
      <c r="L73" s="44"/>
      <c r="M73" s="44"/>
      <c r="N73" s="44"/>
      <c r="O73" s="44"/>
      <c r="P73" s="44"/>
      <c r="Q73" s="44"/>
      <c r="R73" s="44"/>
      <c r="S73" s="116"/>
    </row>
    <row r="74" spans="1:19">
      <c r="A74" s="10"/>
      <c r="B74" s="129" t="s">
        <v>2</v>
      </c>
      <c r="C74" s="129"/>
      <c r="D74" s="8">
        <f t="shared" ref="D74:S74" si="36">SUM(D72:D73)</f>
        <v>13490.8</v>
      </c>
      <c r="E74" s="8">
        <f t="shared" si="36"/>
        <v>0</v>
      </c>
      <c r="F74" s="8">
        <f t="shared" si="36"/>
        <v>8000</v>
      </c>
      <c r="G74" s="8">
        <f t="shared" si="36"/>
        <v>0</v>
      </c>
      <c r="H74" s="8">
        <f t="shared" si="36"/>
        <v>5490.8</v>
      </c>
      <c r="I74" s="157">
        <f t="shared" si="36"/>
        <v>1848.4</v>
      </c>
      <c r="J74" s="8">
        <f t="shared" si="36"/>
        <v>1848.4</v>
      </c>
      <c r="K74" s="8">
        <f t="shared" si="36"/>
        <v>0</v>
      </c>
      <c r="L74" s="8">
        <f t="shared" si="36"/>
        <v>1848.4</v>
      </c>
      <c r="M74" s="8">
        <f t="shared" si="36"/>
        <v>0</v>
      </c>
      <c r="N74" s="8">
        <f t="shared" si="36"/>
        <v>0</v>
      </c>
      <c r="O74" s="8">
        <f t="shared" si="36"/>
        <v>1848.4</v>
      </c>
      <c r="P74" s="8">
        <f t="shared" si="36"/>
        <v>0</v>
      </c>
      <c r="Q74" s="8">
        <f t="shared" si="36"/>
        <v>1848.4</v>
      </c>
      <c r="R74" s="8">
        <f t="shared" si="36"/>
        <v>0</v>
      </c>
      <c r="S74" s="102">
        <f t="shared" si="36"/>
        <v>0</v>
      </c>
    </row>
    <row r="75" spans="1:19" ht="15.75" customHeight="1">
      <c r="A75" s="167" t="s">
        <v>26</v>
      </c>
      <c r="B75" s="168"/>
      <c r="C75" s="168"/>
      <c r="D75" s="168"/>
      <c r="E75" s="168"/>
      <c r="F75" s="168"/>
      <c r="G75" s="168"/>
      <c r="H75" s="168"/>
      <c r="I75" s="168"/>
      <c r="J75" s="168"/>
      <c r="K75" s="168"/>
      <c r="L75" s="168"/>
      <c r="M75" s="168"/>
      <c r="N75" s="168"/>
      <c r="O75" s="168"/>
      <c r="P75" s="168"/>
      <c r="Q75" s="168"/>
      <c r="R75" s="168"/>
      <c r="S75" s="169"/>
    </row>
    <row r="76" spans="1:19" ht="69.75" customHeight="1">
      <c r="A76" s="19">
        <v>32</v>
      </c>
      <c r="B76" s="128" t="s">
        <v>27</v>
      </c>
      <c r="C76" s="128"/>
      <c r="D76" s="6">
        <f>E76+F76+G76+H76</f>
        <v>0</v>
      </c>
      <c r="E76" s="44"/>
      <c r="F76" s="5"/>
      <c r="G76" s="44"/>
      <c r="H76" s="6"/>
      <c r="I76" s="156"/>
      <c r="J76" s="125"/>
      <c r="K76" s="125"/>
      <c r="L76" s="125"/>
      <c r="M76" s="125"/>
      <c r="N76" s="125"/>
      <c r="O76" s="125"/>
      <c r="P76" s="125"/>
      <c r="Q76" s="125"/>
      <c r="R76" s="125"/>
      <c r="S76" s="119"/>
    </row>
    <row r="77" spans="1:19" ht="34.5" customHeight="1">
      <c r="A77" s="19">
        <v>33</v>
      </c>
      <c r="B77" s="128" t="s">
        <v>28</v>
      </c>
      <c r="C77" s="128"/>
      <c r="D77" s="6">
        <f t="shared" ref="D77" si="37">E77+F77+G77+H77</f>
        <v>0</v>
      </c>
      <c r="E77" s="44"/>
      <c r="F77" s="5"/>
      <c r="G77" s="44"/>
      <c r="H77" s="6"/>
      <c r="I77" s="156"/>
      <c r="J77" s="125"/>
      <c r="K77" s="125"/>
      <c r="L77" s="125"/>
      <c r="M77" s="125"/>
      <c r="N77" s="125"/>
      <c r="O77" s="125"/>
      <c r="P77" s="125"/>
      <c r="Q77" s="125"/>
      <c r="R77" s="125"/>
      <c r="S77" s="119"/>
    </row>
    <row r="78" spans="1:19">
      <c r="A78" s="10"/>
      <c r="B78" s="129" t="s">
        <v>4</v>
      </c>
      <c r="C78" s="129"/>
      <c r="D78" s="6">
        <f>SUM(D76:D77)</f>
        <v>0</v>
      </c>
      <c r="E78" s="6">
        <f t="shared" ref="E78:S78" si="38">SUM(E76:E77)</f>
        <v>0</v>
      </c>
      <c r="F78" s="6">
        <f t="shared" si="38"/>
        <v>0</v>
      </c>
      <c r="G78" s="6">
        <f t="shared" si="38"/>
        <v>0</v>
      </c>
      <c r="H78" s="6">
        <f t="shared" si="38"/>
        <v>0</v>
      </c>
      <c r="I78" s="158">
        <f t="shared" si="38"/>
        <v>0</v>
      </c>
      <c r="J78" s="6">
        <f t="shared" si="38"/>
        <v>0</v>
      </c>
      <c r="K78" s="6">
        <f t="shared" si="38"/>
        <v>0</v>
      </c>
      <c r="L78" s="6">
        <f t="shared" si="38"/>
        <v>0</v>
      </c>
      <c r="M78" s="6">
        <f t="shared" si="38"/>
        <v>0</v>
      </c>
      <c r="N78" s="6">
        <f t="shared" si="38"/>
        <v>0</v>
      </c>
      <c r="O78" s="6">
        <f t="shared" si="38"/>
        <v>0</v>
      </c>
      <c r="P78" s="6">
        <f t="shared" si="38"/>
        <v>0</v>
      </c>
      <c r="Q78" s="6">
        <f t="shared" si="38"/>
        <v>0</v>
      </c>
      <c r="R78" s="6">
        <f t="shared" si="38"/>
        <v>0</v>
      </c>
      <c r="S78" s="9">
        <f t="shared" si="38"/>
        <v>0</v>
      </c>
    </row>
    <row r="79" spans="1:19">
      <c r="A79" s="10"/>
      <c r="B79" s="129" t="s">
        <v>29</v>
      </c>
      <c r="C79" s="129"/>
      <c r="D79" s="115">
        <f>D74+J76</f>
        <v>13490.8</v>
      </c>
      <c r="E79" s="8">
        <f t="shared" ref="E79:S79" si="39">E74+E78</f>
        <v>0</v>
      </c>
      <c r="F79" s="8">
        <f t="shared" si="39"/>
        <v>8000</v>
      </c>
      <c r="G79" s="8">
        <f t="shared" si="39"/>
        <v>0</v>
      </c>
      <c r="H79" s="8">
        <f t="shared" si="39"/>
        <v>5490.8</v>
      </c>
      <c r="I79" s="157">
        <v>1848.4</v>
      </c>
      <c r="J79" s="8">
        <f t="shared" si="39"/>
        <v>1848.4</v>
      </c>
      <c r="K79" s="8">
        <f t="shared" si="39"/>
        <v>0</v>
      </c>
      <c r="L79" s="8">
        <f t="shared" si="39"/>
        <v>1848.4</v>
      </c>
      <c r="M79" s="8">
        <f t="shared" si="39"/>
        <v>0</v>
      </c>
      <c r="N79" s="8">
        <f t="shared" si="39"/>
        <v>0</v>
      </c>
      <c r="O79" s="8">
        <f t="shared" si="39"/>
        <v>1848.4</v>
      </c>
      <c r="P79" s="8">
        <f t="shared" si="39"/>
        <v>0</v>
      </c>
      <c r="Q79" s="8">
        <f t="shared" si="39"/>
        <v>1848.4</v>
      </c>
      <c r="R79" s="8">
        <f t="shared" si="39"/>
        <v>0</v>
      </c>
      <c r="S79" s="102">
        <f t="shared" si="39"/>
        <v>0</v>
      </c>
    </row>
    <row r="80" spans="1:19" ht="15.75" customHeight="1">
      <c r="A80" s="167" t="s">
        <v>30</v>
      </c>
      <c r="B80" s="168"/>
      <c r="C80" s="168"/>
      <c r="D80" s="168"/>
      <c r="E80" s="168"/>
      <c r="F80" s="168"/>
      <c r="G80" s="168"/>
      <c r="H80" s="168"/>
      <c r="I80" s="168"/>
      <c r="J80" s="168"/>
      <c r="K80" s="168"/>
      <c r="L80" s="168"/>
      <c r="M80" s="168"/>
      <c r="N80" s="168"/>
      <c r="O80" s="168"/>
      <c r="P80" s="168"/>
      <c r="Q80" s="168"/>
      <c r="R80" s="168"/>
      <c r="S80" s="169"/>
    </row>
    <row r="81" spans="1:19" ht="15.75" customHeight="1">
      <c r="A81" s="167" t="s">
        <v>31</v>
      </c>
      <c r="B81" s="168"/>
      <c r="C81" s="168"/>
      <c r="D81" s="168"/>
      <c r="E81" s="168"/>
      <c r="F81" s="168"/>
      <c r="G81" s="168"/>
      <c r="H81" s="168"/>
      <c r="I81" s="168"/>
      <c r="J81" s="168"/>
      <c r="K81" s="168"/>
      <c r="L81" s="168"/>
      <c r="M81" s="168"/>
      <c r="N81" s="168"/>
      <c r="O81" s="168"/>
      <c r="P81" s="168"/>
      <c r="Q81" s="168"/>
      <c r="R81" s="168"/>
      <c r="S81" s="169"/>
    </row>
    <row r="82" spans="1:19" ht="31.5">
      <c r="A82" s="19">
        <v>34</v>
      </c>
      <c r="B82" s="20" t="s">
        <v>32</v>
      </c>
      <c r="C82" s="20"/>
      <c r="D82" s="6">
        <f>E82+F82+G82+H82</f>
        <v>35180</v>
      </c>
      <c r="E82" s="5"/>
      <c r="F82" s="5">
        <v>35180</v>
      </c>
      <c r="G82" s="5"/>
      <c r="H82" s="5"/>
      <c r="I82" s="156">
        <v>35180</v>
      </c>
      <c r="J82" s="5">
        <v>35180</v>
      </c>
      <c r="K82" s="44"/>
      <c r="L82" s="98">
        <v>35180</v>
      </c>
      <c r="M82" s="44"/>
      <c r="N82" s="44"/>
      <c r="O82" s="98">
        <f>P82+Q82+R82+S82</f>
        <v>35180</v>
      </c>
      <c r="P82" s="44"/>
      <c r="Q82" s="98">
        <v>35180</v>
      </c>
      <c r="R82" s="44"/>
      <c r="S82" s="116"/>
    </row>
    <row r="83" spans="1:19" ht="15.75" customHeight="1">
      <c r="A83" s="167" t="s">
        <v>214</v>
      </c>
      <c r="B83" s="168"/>
      <c r="C83" s="168"/>
      <c r="D83" s="168"/>
      <c r="E83" s="168"/>
      <c r="F83" s="168"/>
      <c r="G83" s="168"/>
      <c r="H83" s="168"/>
      <c r="I83" s="168"/>
      <c r="J83" s="168"/>
      <c r="K83" s="168"/>
      <c r="L83" s="168"/>
      <c r="M83" s="168"/>
      <c r="N83" s="168"/>
      <c r="O83" s="168"/>
      <c r="P83" s="168"/>
      <c r="Q83" s="168"/>
      <c r="R83" s="168"/>
      <c r="S83" s="169"/>
    </row>
    <row r="84" spans="1:19" ht="31.5">
      <c r="A84" s="19">
        <v>35</v>
      </c>
      <c r="B84" s="22" t="s">
        <v>34</v>
      </c>
      <c r="C84" s="22"/>
      <c r="D84" s="6">
        <f>E84+F84+G84+H84</f>
        <v>63230</v>
      </c>
      <c r="E84" s="5">
        <v>50000</v>
      </c>
      <c r="F84" s="5">
        <v>6230</v>
      </c>
      <c r="G84" s="5"/>
      <c r="H84" s="5">
        <v>7000</v>
      </c>
      <c r="I84" s="156">
        <v>56230</v>
      </c>
      <c r="J84" s="98">
        <f>K84+L84+M84+N84</f>
        <v>56230</v>
      </c>
      <c r="K84" s="98">
        <v>50000</v>
      </c>
      <c r="L84" s="98">
        <v>6230</v>
      </c>
      <c r="M84" s="44"/>
      <c r="N84" s="44"/>
      <c r="O84" s="98">
        <f>P84+Q84+R84+S84</f>
        <v>56230</v>
      </c>
      <c r="P84" s="98">
        <v>50000</v>
      </c>
      <c r="Q84" s="98">
        <v>6230</v>
      </c>
      <c r="R84" s="44"/>
      <c r="S84" s="116"/>
    </row>
    <row r="85" spans="1:19" ht="31.5">
      <c r="A85" s="19">
        <v>36</v>
      </c>
      <c r="B85" s="20" t="s">
        <v>35</v>
      </c>
      <c r="C85" s="20"/>
      <c r="D85" s="6">
        <f t="shared" ref="D85:D86" si="40">E85+F85+G85+H85</f>
        <v>0</v>
      </c>
      <c r="E85" s="5"/>
      <c r="F85" s="5"/>
      <c r="G85" s="5"/>
      <c r="H85" s="5"/>
      <c r="I85" s="156"/>
      <c r="J85" s="98">
        <f t="shared" ref="J85:J87" si="41">K85+L85+M85+N85</f>
        <v>0</v>
      </c>
      <c r="K85" s="44"/>
      <c r="L85" s="44"/>
      <c r="M85" s="44"/>
      <c r="N85" s="44"/>
      <c r="O85" s="98">
        <f t="shared" ref="O85:O87" si="42">P85+Q85+R85+S85</f>
        <v>0</v>
      </c>
      <c r="P85" s="44"/>
      <c r="Q85" s="44"/>
      <c r="R85" s="44"/>
      <c r="S85" s="116"/>
    </row>
    <row r="86" spans="1:19">
      <c r="A86" s="19">
        <v>37</v>
      </c>
      <c r="B86" s="22" t="s">
        <v>36</v>
      </c>
      <c r="C86" s="22"/>
      <c r="D86" s="6">
        <f t="shared" si="40"/>
        <v>0</v>
      </c>
      <c r="E86" s="5"/>
      <c r="F86" s="5"/>
      <c r="G86" s="5"/>
      <c r="H86" s="5"/>
      <c r="I86" s="156"/>
      <c r="J86" s="98">
        <f t="shared" si="41"/>
        <v>0</v>
      </c>
      <c r="K86" s="44"/>
      <c r="L86" s="44"/>
      <c r="M86" s="44"/>
      <c r="N86" s="44"/>
      <c r="O86" s="98">
        <f t="shared" si="42"/>
        <v>0</v>
      </c>
      <c r="P86" s="44"/>
      <c r="Q86" s="44"/>
      <c r="R86" s="44"/>
      <c r="S86" s="116"/>
    </row>
    <row r="87" spans="1:19">
      <c r="A87" s="19"/>
      <c r="B87" s="7" t="s">
        <v>7</v>
      </c>
      <c r="C87" s="7"/>
      <c r="D87" s="6">
        <f t="shared" ref="D87:S87" si="43">SUM(D84:D86)</f>
        <v>63230</v>
      </c>
      <c r="E87" s="6">
        <f t="shared" si="43"/>
        <v>50000</v>
      </c>
      <c r="F87" s="6">
        <f t="shared" si="43"/>
        <v>6230</v>
      </c>
      <c r="G87" s="6">
        <f t="shared" si="43"/>
        <v>0</v>
      </c>
      <c r="H87" s="6">
        <f t="shared" si="43"/>
        <v>7000</v>
      </c>
      <c r="I87" s="158">
        <f t="shared" si="43"/>
        <v>56230</v>
      </c>
      <c r="J87" s="123">
        <f t="shared" si="41"/>
        <v>56230</v>
      </c>
      <c r="K87" s="6">
        <f t="shared" si="43"/>
        <v>50000</v>
      </c>
      <c r="L87" s="6">
        <f t="shared" si="43"/>
        <v>6230</v>
      </c>
      <c r="M87" s="6">
        <f t="shared" si="43"/>
        <v>0</v>
      </c>
      <c r="N87" s="6">
        <f t="shared" si="43"/>
        <v>0</v>
      </c>
      <c r="O87" s="123">
        <f t="shared" si="42"/>
        <v>56230</v>
      </c>
      <c r="P87" s="6">
        <f t="shared" si="43"/>
        <v>50000</v>
      </c>
      <c r="Q87" s="6">
        <f t="shared" si="43"/>
        <v>6230</v>
      </c>
      <c r="R87" s="6">
        <f t="shared" si="43"/>
        <v>0</v>
      </c>
      <c r="S87" s="9">
        <f t="shared" si="43"/>
        <v>0</v>
      </c>
    </row>
    <row r="88" spans="1:19">
      <c r="A88" s="19"/>
      <c r="B88" s="7" t="s">
        <v>67</v>
      </c>
      <c r="C88" s="22"/>
      <c r="D88" s="6">
        <f>D82+D87</f>
        <v>98410</v>
      </c>
      <c r="E88" s="6">
        <f t="shared" ref="E88:S88" si="44">E82+E87</f>
        <v>50000</v>
      </c>
      <c r="F88" s="6">
        <f t="shared" si="44"/>
        <v>41410</v>
      </c>
      <c r="G88" s="6">
        <f t="shared" si="44"/>
        <v>0</v>
      </c>
      <c r="H88" s="6">
        <f t="shared" si="44"/>
        <v>7000</v>
      </c>
      <c r="I88" s="158">
        <v>91410</v>
      </c>
      <c r="J88" s="6">
        <f t="shared" si="44"/>
        <v>91410</v>
      </c>
      <c r="K88" s="6">
        <f t="shared" si="44"/>
        <v>50000</v>
      </c>
      <c r="L88" s="6">
        <f t="shared" si="44"/>
        <v>41410</v>
      </c>
      <c r="M88" s="6">
        <f t="shared" si="44"/>
        <v>0</v>
      </c>
      <c r="N88" s="6">
        <f t="shared" si="44"/>
        <v>0</v>
      </c>
      <c r="O88" s="6">
        <f t="shared" si="44"/>
        <v>91410</v>
      </c>
      <c r="P88" s="6">
        <f t="shared" si="44"/>
        <v>50000</v>
      </c>
      <c r="Q88" s="6">
        <f t="shared" si="44"/>
        <v>41410</v>
      </c>
      <c r="R88" s="6">
        <f t="shared" si="44"/>
        <v>0</v>
      </c>
      <c r="S88" s="9">
        <f t="shared" si="44"/>
        <v>0</v>
      </c>
    </row>
    <row r="89" spans="1:19" ht="21" customHeight="1">
      <c r="A89" s="167" t="s">
        <v>215</v>
      </c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9"/>
    </row>
    <row r="90" spans="1:19" ht="15.75" customHeight="1">
      <c r="A90" s="167" t="s">
        <v>103</v>
      </c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9"/>
    </row>
    <row r="91" spans="1:19" ht="15.75" customHeight="1">
      <c r="A91" s="167" t="s">
        <v>39</v>
      </c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9"/>
    </row>
    <row r="92" spans="1:19" ht="63">
      <c r="A92" s="19">
        <v>38</v>
      </c>
      <c r="B92" s="22" t="s">
        <v>40</v>
      </c>
      <c r="C92" s="22"/>
      <c r="D92" s="6">
        <f>E92+F92+G92+H92</f>
        <v>25300</v>
      </c>
      <c r="E92" s="44"/>
      <c r="F92" s="5">
        <v>25300</v>
      </c>
      <c r="G92" s="44"/>
      <c r="H92" s="8"/>
      <c r="I92" s="156">
        <v>28024.2</v>
      </c>
      <c r="J92" s="98">
        <f>K92+L92+M92+N92</f>
        <v>28024.2</v>
      </c>
      <c r="K92" s="5"/>
      <c r="L92" s="5">
        <v>28024.2</v>
      </c>
      <c r="M92" s="5"/>
      <c r="N92" s="5"/>
      <c r="O92" s="98">
        <f>P92+Q92+R92+S92</f>
        <v>28024.2</v>
      </c>
      <c r="P92" s="5"/>
      <c r="Q92" s="5">
        <v>28024.2</v>
      </c>
      <c r="R92" s="5"/>
      <c r="S92" s="114"/>
    </row>
    <row r="93" spans="1:19" ht="52.5" customHeight="1">
      <c r="A93" s="19">
        <v>39</v>
      </c>
      <c r="B93" s="22" t="s">
        <v>41</v>
      </c>
      <c r="C93" s="22"/>
      <c r="D93" s="6">
        <f>E93+F93+G93+H93</f>
        <v>9699</v>
      </c>
      <c r="E93" s="44"/>
      <c r="F93" s="5">
        <v>9699</v>
      </c>
      <c r="G93" s="44"/>
      <c r="H93" s="8"/>
      <c r="I93" s="156">
        <v>7989.1</v>
      </c>
      <c r="J93" s="98">
        <f>K93+L93+M93+N93</f>
        <v>7989.1</v>
      </c>
      <c r="K93" s="5"/>
      <c r="L93" s="5">
        <v>7989.1</v>
      </c>
      <c r="M93" s="5"/>
      <c r="N93" s="5"/>
      <c r="O93" s="98">
        <f>P93+Q93+R93+S93</f>
        <v>7989.1</v>
      </c>
      <c r="P93" s="5"/>
      <c r="Q93" s="5">
        <v>7989.1</v>
      </c>
      <c r="R93" s="5"/>
      <c r="S93" s="114"/>
    </row>
    <row r="94" spans="1:19">
      <c r="A94" s="10"/>
      <c r="B94" s="7" t="s">
        <v>43</v>
      </c>
      <c r="C94" s="7"/>
      <c r="D94" s="6">
        <f>SUM(D92:D93)</f>
        <v>34999</v>
      </c>
      <c r="E94" s="6">
        <f t="shared" ref="E94:S94" si="45">SUM(E92:E93)</f>
        <v>0</v>
      </c>
      <c r="F94" s="6">
        <f t="shared" si="45"/>
        <v>34999</v>
      </c>
      <c r="G94" s="6">
        <f t="shared" si="45"/>
        <v>0</v>
      </c>
      <c r="H94" s="6">
        <f t="shared" si="45"/>
        <v>0</v>
      </c>
      <c r="I94" s="158">
        <v>36013.300000000003</v>
      </c>
      <c r="J94" s="6">
        <f t="shared" si="45"/>
        <v>36013.300000000003</v>
      </c>
      <c r="K94" s="6">
        <f t="shared" si="45"/>
        <v>0</v>
      </c>
      <c r="L94" s="6">
        <f t="shared" si="45"/>
        <v>36013.300000000003</v>
      </c>
      <c r="M94" s="6">
        <f t="shared" si="45"/>
        <v>0</v>
      </c>
      <c r="N94" s="6">
        <f t="shared" si="45"/>
        <v>0</v>
      </c>
      <c r="O94" s="6">
        <f t="shared" si="45"/>
        <v>36013.300000000003</v>
      </c>
      <c r="P94" s="6">
        <f t="shared" si="45"/>
        <v>0</v>
      </c>
      <c r="Q94" s="6">
        <f t="shared" si="45"/>
        <v>36013.300000000003</v>
      </c>
      <c r="R94" s="6">
        <f t="shared" si="45"/>
        <v>0</v>
      </c>
      <c r="S94" s="9">
        <f t="shared" si="45"/>
        <v>0</v>
      </c>
    </row>
    <row r="95" spans="1:19">
      <c r="A95" s="10"/>
      <c r="B95" s="7" t="s">
        <v>12</v>
      </c>
      <c r="C95" s="7"/>
      <c r="D95" s="115">
        <f>D88+D94</f>
        <v>133409</v>
      </c>
      <c r="E95" s="6">
        <f t="shared" ref="E95:S95" si="46">E88+E94</f>
        <v>50000</v>
      </c>
      <c r="F95" s="6">
        <f t="shared" si="46"/>
        <v>76409</v>
      </c>
      <c r="G95" s="6">
        <f t="shared" si="46"/>
        <v>0</v>
      </c>
      <c r="H95" s="6">
        <f t="shared" si="46"/>
        <v>7000</v>
      </c>
      <c r="I95" s="158">
        <f t="shared" si="46"/>
        <v>127423.3</v>
      </c>
      <c r="J95" s="6">
        <f t="shared" si="46"/>
        <v>127423.3</v>
      </c>
      <c r="K95" s="6">
        <f t="shared" si="46"/>
        <v>50000</v>
      </c>
      <c r="L95" s="6">
        <f t="shared" si="46"/>
        <v>77423.3</v>
      </c>
      <c r="M95" s="6">
        <f t="shared" si="46"/>
        <v>0</v>
      </c>
      <c r="N95" s="6">
        <f t="shared" si="46"/>
        <v>0</v>
      </c>
      <c r="O95" s="6">
        <f t="shared" si="46"/>
        <v>127423.3</v>
      </c>
      <c r="P95" s="6">
        <f t="shared" si="46"/>
        <v>50000</v>
      </c>
      <c r="Q95" s="6">
        <f t="shared" si="46"/>
        <v>77423.3</v>
      </c>
      <c r="R95" s="6">
        <f t="shared" si="46"/>
        <v>0</v>
      </c>
      <c r="S95" s="9">
        <f t="shared" si="46"/>
        <v>0</v>
      </c>
    </row>
    <row r="96" spans="1:19" ht="16.5" thickBot="1">
      <c r="A96" s="130"/>
      <c r="B96" s="131" t="s">
        <v>44</v>
      </c>
      <c r="C96" s="131"/>
      <c r="D96" s="132">
        <f t="shared" ref="D96:S96" si="47">D30+D48+D69+D79+D95</f>
        <v>1312990.3</v>
      </c>
      <c r="E96" s="132">
        <f t="shared" si="47"/>
        <v>58694.9</v>
      </c>
      <c r="F96" s="132">
        <f t="shared" si="47"/>
        <v>1238103.7999999998</v>
      </c>
      <c r="G96" s="132">
        <f t="shared" si="47"/>
        <v>0</v>
      </c>
      <c r="H96" s="132">
        <f t="shared" si="47"/>
        <v>16191.6</v>
      </c>
      <c r="I96" s="159">
        <f t="shared" si="47"/>
        <v>1325066.3999999999</v>
      </c>
      <c r="J96" s="132">
        <f t="shared" si="47"/>
        <v>1325066.3999999999</v>
      </c>
      <c r="K96" s="132">
        <f t="shared" si="47"/>
        <v>86936.9</v>
      </c>
      <c r="L96" s="132">
        <f>L30+L48+L69+L79+L95</f>
        <v>1238129.5</v>
      </c>
      <c r="M96" s="132">
        <f t="shared" si="47"/>
        <v>0</v>
      </c>
      <c r="N96" s="132">
        <f t="shared" si="47"/>
        <v>0</v>
      </c>
      <c r="O96" s="132">
        <f t="shared" si="47"/>
        <v>1325066.3999999999</v>
      </c>
      <c r="P96" s="132">
        <f t="shared" si="47"/>
        <v>86936.9</v>
      </c>
      <c r="Q96" s="132">
        <f t="shared" si="47"/>
        <v>1238129.5</v>
      </c>
      <c r="R96" s="132">
        <f t="shared" si="47"/>
        <v>0</v>
      </c>
      <c r="S96" s="133">
        <f t="shared" si="47"/>
        <v>0</v>
      </c>
    </row>
    <row r="97" spans="1:19">
      <c r="A97" s="134"/>
      <c r="B97" s="70" t="s">
        <v>219</v>
      </c>
      <c r="C97" s="70"/>
      <c r="D97" s="70"/>
      <c r="E97" s="70"/>
      <c r="F97" s="70"/>
      <c r="G97" s="70"/>
      <c r="H97" s="81"/>
      <c r="I97" s="81">
        <v>43.75</v>
      </c>
      <c r="J97" s="135">
        <v>0</v>
      </c>
      <c r="K97" s="15"/>
      <c r="L97" s="15"/>
      <c r="M97" s="15"/>
      <c r="N97" s="15"/>
      <c r="O97" s="135">
        <v>0</v>
      </c>
      <c r="P97" s="15"/>
      <c r="Q97" s="15"/>
      <c r="R97" s="15"/>
      <c r="S97" s="15"/>
    </row>
    <row r="98" spans="1:19">
      <c r="B98" s="2" t="s">
        <v>278</v>
      </c>
      <c r="I98" s="3">
        <v>85000</v>
      </c>
      <c r="O98" s="51"/>
    </row>
    <row r="99" spans="1:19">
      <c r="B99" s="2" t="s">
        <v>279</v>
      </c>
      <c r="I99" s="3">
        <v>350</v>
      </c>
      <c r="O99" s="51"/>
    </row>
    <row r="100" spans="1:19">
      <c r="B100" s="2" t="s">
        <v>225</v>
      </c>
      <c r="I100" s="3">
        <f>SUM(I96:I99)</f>
        <v>1410460.15</v>
      </c>
      <c r="J100" s="3">
        <f t="shared" ref="J100:S100" si="48">SUM(J96:J98)</f>
        <v>1325066.3999999999</v>
      </c>
      <c r="K100" s="3">
        <f t="shared" si="48"/>
        <v>86936.9</v>
      </c>
      <c r="L100" s="3">
        <f t="shared" si="48"/>
        <v>1238129.5</v>
      </c>
      <c r="M100" s="3">
        <f t="shared" si="48"/>
        <v>0</v>
      </c>
      <c r="N100" s="3">
        <f t="shared" si="48"/>
        <v>0</v>
      </c>
      <c r="O100" s="3">
        <f t="shared" si="48"/>
        <v>1325066.3999999999</v>
      </c>
      <c r="P100" s="3">
        <f t="shared" si="48"/>
        <v>86936.9</v>
      </c>
      <c r="Q100" s="3">
        <f t="shared" si="48"/>
        <v>1238129.5</v>
      </c>
      <c r="R100" s="3">
        <f t="shared" si="48"/>
        <v>0</v>
      </c>
      <c r="S100" s="3">
        <f t="shared" si="48"/>
        <v>0</v>
      </c>
    </row>
    <row r="101" spans="1:19">
      <c r="B101" s="2" t="s">
        <v>224</v>
      </c>
      <c r="D101" s="2">
        <v>1312990.3</v>
      </c>
      <c r="I101" s="3">
        <v>1410460.4</v>
      </c>
      <c r="J101" s="51"/>
      <c r="O101" s="51"/>
    </row>
    <row r="102" spans="1:19">
      <c r="B102" s="2" t="s">
        <v>226</v>
      </c>
      <c r="D102" s="56">
        <f>D96-D101</f>
        <v>0</v>
      </c>
      <c r="I102" s="3">
        <f>I101-I100</f>
        <v>0.25</v>
      </c>
      <c r="J102" s="3"/>
      <c r="K102" s="3"/>
      <c r="L102" s="3"/>
      <c r="M102" s="3"/>
      <c r="N102" s="3"/>
      <c r="O102" s="3"/>
      <c r="P102" s="3"/>
      <c r="Q102" s="3"/>
      <c r="R102" s="3"/>
      <c r="S102" s="3"/>
    </row>
    <row r="104" spans="1:19">
      <c r="B104" s="54" t="s">
        <v>229</v>
      </c>
      <c r="C104" s="54"/>
      <c r="D104" s="54"/>
      <c r="E104" s="54"/>
      <c r="F104" s="55">
        <f>F105+F106</f>
        <v>41410</v>
      </c>
    </row>
    <row r="105" spans="1:19">
      <c r="B105" s="2" t="s">
        <v>230</v>
      </c>
      <c r="F105" s="53">
        <v>6230</v>
      </c>
    </row>
    <row r="106" spans="1:19">
      <c r="B106" s="2" t="s">
        <v>231</v>
      </c>
      <c r="F106" s="53">
        <v>35180</v>
      </c>
    </row>
    <row r="109" spans="1:19">
      <c r="D109" s="213"/>
      <c r="E109" s="213"/>
      <c r="F109" s="70"/>
      <c r="G109" s="70"/>
      <c r="H109" s="213"/>
      <c r="I109" s="213"/>
      <c r="J109" s="15"/>
      <c r="K109" s="213"/>
      <c r="L109" s="213"/>
      <c r="M109" s="15"/>
      <c r="N109" s="15"/>
      <c r="O109" s="15"/>
      <c r="P109" s="213"/>
      <c r="Q109" s="213"/>
      <c r="R109" s="15"/>
      <c r="S109" s="15"/>
    </row>
    <row r="110" spans="1:19">
      <c r="D110" s="70"/>
      <c r="E110" s="70"/>
      <c r="F110" s="70"/>
      <c r="G110" s="70"/>
      <c r="H110" s="70"/>
      <c r="I110" s="70"/>
      <c r="J110" s="15"/>
      <c r="K110" s="70"/>
      <c r="L110" s="70"/>
      <c r="M110" s="15"/>
      <c r="N110" s="15"/>
      <c r="O110" s="15"/>
      <c r="P110" s="70"/>
      <c r="Q110" s="70"/>
      <c r="R110" s="15"/>
      <c r="S110" s="15"/>
    </row>
    <row r="111" spans="1:19">
      <c r="D111" s="71"/>
      <c r="E111" s="59"/>
      <c r="F111" s="59"/>
      <c r="G111" s="59"/>
      <c r="H111" s="72"/>
      <c r="I111" s="72"/>
      <c r="J111" s="59"/>
      <c r="K111" s="59"/>
      <c r="L111" s="59"/>
      <c r="M111" s="59"/>
      <c r="N111" s="59"/>
      <c r="O111" s="59"/>
      <c r="P111" s="59"/>
      <c r="Q111" s="59"/>
      <c r="R111" s="59"/>
      <c r="S111" s="59"/>
    </row>
    <row r="112" spans="1:19">
      <c r="B112" s="70"/>
      <c r="D112" s="59"/>
      <c r="E112" s="59"/>
      <c r="F112" s="73"/>
      <c r="G112" s="59"/>
      <c r="H112" s="59"/>
      <c r="I112" s="73"/>
      <c r="J112" s="59"/>
      <c r="K112" s="59"/>
      <c r="L112" s="73"/>
      <c r="M112" s="59"/>
      <c r="N112" s="59"/>
      <c r="O112" s="59"/>
      <c r="P112" s="59"/>
      <c r="Q112" s="73"/>
      <c r="R112" s="59"/>
      <c r="S112" s="59"/>
    </row>
    <row r="113" spans="2:19">
      <c r="B113" s="70"/>
      <c r="D113" s="59"/>
      <c r="E113" s="73"/>
      <c r="F113" s="73"/>
      <c r="G113" s="59"/>
      <c r="H113" s="73"/>
      <c r="I113" s="73"/>
      <c r="J113" s="59"/>
      <c r="K113" s="73"/>
      <c r="L113" s="73"/>
      <c r="M113" s="59"/>
      <c r="N113" s="59"/>
      <c r="O113" s="59"/>
      <c r="P113" s="73"/>
      <c r="Q113" s="73"/>
      <c r="R113" s="59"/>
      <c r="S113" s="59"/>
    </row>
    <row r="114" spans="2:19">
      <c r="D114" s="59"/>
      <c r="E114" s="59"/>
      <c r="F114" s="73"/>
      <c r="G114" s="59"/>
      <c r="H114" s="59"/>
      <c r="I114" s="73"/>
      <c r="J114" s="59"/>
      <c r="K114" s="59"/>
      <c r="L114" s="73"/>
      <c r="M114" s="59"/>
      <c r="N114" s="59"/>
      <c r="O114" s="59"/>
      <c r="P114" s="59"/>
      <c r="Q114" s="73"/>
      <c r="R114" s="59"/>
      <c r="S114" s="59"/>
    </row>
    <row r="115" spans="2:19">
      <c r="D115" s="59"/>
      <c r="E115" s="59"/>
      <c r="F115" s="73"/>
      <c r="G115" s="59"/>
      <c r="H115" s="59"/>
      <c r="I115" s="73"/>
      <c r="J115" s="59"/>
      <c r="K115" s="59"/>
      <c r="L115" s="73"/>
      <c r="M115" s="59"/>
      <c r="N115" s="59"/>
      <c r="O115" s="59"/>
      <c r="P115" s="59"/>
      <c r="Q115" s="73"/>
      <c r="R115" s="59"/>
      <c r="S115" s="59"/>
    </row>
    <row r="116" spans="2:19">
      <c r="D116" s="59"/>
      <c r="E116" s="59"/>
      <c r="F116" s="73"/>
      <c r="G116" s="59"/>
      <c r="H116" s="59"/>
      <c r="I116" s="73"/>
      <c r="J116" s="59"/>
      <c r="K116" s="59"/>
      <c r="L116" s="73"/>
      <c r="M116" s="59"/>
      <c r="N116" s="59"/>
      <c r="O116" s="59"/>
      <c r="P116" s="59"/>
      <c r="Q116" s="73"/>
      <c r="R116" s="59"/>
      <c r="S116" s="59"/>
    </row>
    <row r="117" spans="2:19">
      <c r="D117" s="59"/>
      <c r="E117" s="59"/>
      <c r="F117" s="59"/>
      <c r="G117" s="59"/>
      <c r="H117" s="59"/>
      <c r="I117" s="73"/>
      <c r="J117" s="59"/>
      <c r="K117" s="59"/>
      <c r="L117" s="73"/>
      <c r="M117" s="59"/>
      <c r="N117" s="59"/>
      <c r="O117" s="59"/>
      <c r="P117" s="59"/>
      <c r="Q117" s="73"/>
      <c r="R117" s="59"/>
      <c r="S117" s="59"/>
    </row>
    <row r="118" spans="2:19">
      <c r="D118" s="71"/>
      <c r="E118" s="59"/>
      <c r="F118" s="59"/>
      <c r="G118" s="59"/>
      <c r="H118" s="59"/>
      <c r="I118" s="59"/>
      <c r="J118" s="59"/>
      <c r="K118" s="59"/>
      <c r="L118" s="59"/>
      <c r="M118" s="59"/>
      <c r="N118" s="59"/>
      <c r="O118" s="59"/>
      <c r="P118" s="59"/>
      <c r="Q118" s="59"/>
      <c r="R118" s="59"/>
      <c r="S118" s="59"/>
    </row>
    <row r="119" spans="2:19">
      <c r="D119" s="74"/>
      <c r="E119" s="59"/>
      <c r="F119" s="73"/>
      <c r="G119" s="59"/>
      <c r="H119" s="59"/>
      <c r="I119" s="73"/>
      <c r="J119" s="59"/>
      <c r="K119" s="59"/>
      <c r="L119" s="73"/>
      <c r="M119" s="59"/>
      <c r="N119" s="59"/>
      <c r="O119" s="59"/>
      <c r="P119" s="59"/>
      <c r="Q119" s="73"/>
      <c r="R119" s="59"/>
      <c r="S119" s="59"/>
    </row>
    <row r="120" spans="2:19">
      <c r="D120" s="59"/>
      <c r="E120" s="59"/>
      <c r="F120" s="59"/>
      <c r="G120" s="59"/>
      <c r="H120" s="59"/>
      <c r="I120" s="59"/>
      <c r="J120" s="59"/>
      <c r="K120" s="59"/>
      <c r="L120" s="59"/>
      <c r="M120" s="59"/>
      <c r="N120" s="59"/>
      <c r="O120" s="59"/>
      <c r="P120" s="59"/>
      <c r="Q120" s="59"/>
      <c r="R120" s="59"/>
      <c r="S120" s="59"/>
    </row>
    <row r="121" spans="2:19">
      <c r="D121" s="59"/>
      <c r="E121" s="73"/>
      <c r="F121" s="59"/>
      <c r="G121" s="59"/>
      <c r="H121" s="73"/>
      <c r="I121" s="59"/>
      <c r="J121" s="59"/>
      <c r="K121" s="73"/>
      <c r="L121" s="59"/>
      <c r="M121" s="59"/>
      <c r="N121" s="59"/>
      <c r="O121" s="59"/>
      <c r="P121" s="73"/>
      <c r="Q121" s="59"/>
      <c r="R121" s="59"/>
      <c r="S121" s="59"/>
    </row>
    <row r="122" spans="2:19">
      <c r="D122" s="59"/>
      <c r="E122" s="59"/>
      <c r="F122" s="73"/>
      <c r="G122" s="59"/>
      <c r="H122" s="59"/>
      <c r="I122" s="73"/>
      <c r="J122" s="59"/>
      <c r="K122" s="59"/>
      <c r="L122" s="73"/>
      <c r="M122" s="59"/>
      <c r="N122" s="59"/>
      <c r="O122" s="59"/>
      <c r="P122" s="59"/>
      <c r="Q122" s="73"/>
      <c r="R122" s="59"/>
      <c r="S122" s="59"/>
    </row>
    <row r="123" spans="2:19">
      <c r="D123" s="59"/>
      <c r="E123" s="73"/>
      <c r="F123" s="73"/>
      <c r="G123" s="59"/>
      <c r="H123" s="73"/>
      <c r="I123" s="73"/>
      <c r="J123" s="59"/>
      <c r="K123" s="73"/>
      <c r="L123" s="73"/>
      <c r="M123" s="59"/>
      <c r="N123" s="59"/>
      <c r="O123" s="59"/>
      <c r="P123" s="73"/>
      <c r="Q123" s="73"/>
      <c r="R123" s="59"/>
      <c r="S123" s="59"/>
    </row>
    <row r="124" spans="2:19">
      <c r="D124" s="59"/>
      <c r="E124" s="73"/>
      <c r="F124" s="73"/>
      <c r="G124" s="59"/>
      <c r="H124" s="73"/>
      <c r="I124" s="73"/>
      <c r="J124" s="59"/>
      <c r="K124" s="73"/>
      <c r="L124" s="73"/>
      <c r="M124" s="59"/>
      <c r="N124" s="59"/>
      <c r="O124" s="59"/>
      <c r="P124" s="73"/>
      <c r="Q124" s="73"/>
      <c r="R124" s="59"/>
      <c r="S124" s="59"/>
    </row>
    <row r="125" spans="2:19">
      <c r="D125" s="59"/>
      <c r="E125" s="59"/>
      <c r="F125" s="73"/>
      <c r="G125" s="59"/>
      <c r="H125" s="59"/>
      <c r="I125" s="73"/>
      <c r="J125" s="59"/>
      <c r="K125" s="59"/>
      <c r="L125" s="73"/>
      <c r="M125" s="59"/>
      <c r="N125" s="59"/>
      <c r="O125" s="59"/>
      <c r="P125" s="59"/>
      <c r="Q125" s="73"/>
      <c r="R125" s="59"/>
      <c r="S125" s="59"/>
    </row>
    <row r="126" spans="2:19">
      <c r="D126" s="59"/>
      <c r="E126" s="59"/>
      <c r="F126" s="73"/>
      <c r="G126" s="59"/>
      <c r="H126" s="59"/>
      <c r="I126" s="73"/>
      <c r="J126" s="59"/>
      <c r="K126" s="59"/>
      <c r="L126" s="73"/>
      <c r="M126" s="59"/>
      <c r="N126" s="59"/>
      <c r="O126" s="59"/>
      <c r="P126" s="59"/>
      <c r="Q126" s="73"/>
      <c r="R126" s="59"/>
      <c r="S126" s="59"/>
    </row>
    <row r="127" spans="2:19">
      <c r="D127" s="71"/>
      <c r="E127" s="59"/>
      <c r="F127" s="73"/>
      <c r="G127" s="59"/>
      <c r="H127" s="59"/>
      <c r="I127" s="73"/>
      <c r="J127" s="59"/>
      <c r="K127" s="59"/>
      <c r="L127" s="73"/>
      <c r="M127" s="59"/>
      <c r="N127" s="59"/>
      <c r="O127" s="59"/>
      <c r="P127" s="59"/>
      <c r="Q127" s="73"/>
      <c r="R127" s="59"/>
      <c r="S127" s="59"/>
    </row>
    <row r="128" spans="2:19">
      <c r="D128" s="59"/>
      <c r="E128" s="59"/>
      <c r="F128" s="73"/>
      <c r="G128" s="59"/>
      <c r="H128" s="59"/>
      <c r="I128" s="73"/>
      <c r="J128" s="59"/>
      <c r="K128" s="59"/>
      <c r="L128" s="73"/>
      <c r="M128" s="59"/>
      <c r="N128" s="59"/>
      <c r="O128" s="59"/>
      <c r="P128" s="59"/>
      <c r="Q128" s="73"/>
      <c r="R128" s="59"/>
      <c r="S128" s="59"/>
    </row>
    <row r="129" spans="4:19">
      <c r="D129" s="59"/>
      <c r="E129" s="73"/>
      <c r="F129" s="73"/>
      <c r="G129" s="59"/>
      <c r="H129" s="73"/>
      <c r="I129" s="73"/>
      <c r="J129" s="59"/>
      <c r="K129" s="73"/>
      <c r="L129" s="73"/>
      <c r="M129" s="59"/>
      <c r="N129" s="59"/>
      <c r="O129" s="59"/>
      <c r="P129" s="73"/>
      <c r="Q129" s="73"/>
      <c r="R129" s="59"/>
      <c r="S129" s="59"/>
    </row>
    <row r="130" spans="4:19">
      <c r="D130" s="59"/>
      <c r="E130" s="73"/>
      <c r="F130" s="73"/>
      <c r="G130" s="59"/>
      <c r="H130" s="73"/>
      <c r="I130" s="73"/>
      <c r="J130" s="59"/>
      <c r="K130" s="73"/>
      <c r="L130" s="73"/>
      <c r="M130" s="59"/>
      <c r="N130" s="59"/>
      <c r="O130" s="59"/>
      <c r="P130" s="73"/>
      <c r="Q130" s="73"/>
      <c r="R130" s="59"/>
      <c r="S130" s="59"/>
    </row>
    <row r="131" spans="4:19">
      <c r="D131" s="59"/>
      <c r="E131" s="73"/>
      <c r="F131" s="73"/>
      <c r="G131" s="59"/>
      <c r="H131" s="73"/>
      <c r="I131" s="73"/>
      <c r="J131" s="59"/>
      <c r="K131" s="73"/>
      <c r="L131" s="73"/>
      <c r="M131" s="59"/>
      <c r="N131" s="59"/>
      <c r="O131" s="59"/>
      <c r="P131" s="73"/>
      <c r="Q131" s="73"/>
      <c r="R131" s="59"/>
      <c r="S131" s="59"/>
    </row>
    <row r="132" spans="4:19">
      <c r="D132" s="70"/>
      <c r="E132" s="70"/>
      <c r="F132" s="70"/>
      <c r="G132" s="70"/>
      <c r="H132" s="70"/>
      <c r="I132" s="70"/>
      <c r="J132" s="15"/>
      <c r="K132" s="70"/>
      <c r="L132" s="70"/>
      <c r="M132" s="15"/>
      <c r="N132" s="15"/>
      <c r="O132" s="15"/>
      <c r="P132" s="70"/>
      <c r="Q132" s="70"/>
      <c r="R132" s="15"/>
      <c r="S132" s="15"/>
    </row>
    <row r="133" spans="4:19">
      <c r="D133" s="70"/>
      <c r="E133" s="70"/>
      <c r="F133" s="75"/>
      <c r="G133" s="70"/>
      <c r="H133" s="70"/>
      <c r="I133" s="75"/>
      <c r="J133" s="15"/>
      <c r="K133" s="70"/>
      <c r="L133" s="75"/>
      <c r="M133" s="15"/>
      <c r="N133" s="15"/>
      <c r="O133" s="15"/>
      <c r="P133" s="70"/>
      <c r="Q133" s="75"/>
      <c r="R133" s="15"/>
      <c r="S133" s="15"/>
    </row>
    <row r="134" spans="4:19">
      <c r="D134" s="70"/>
      <c r="E134" s="70"/>
      <c r="F134" s="70"/>
      <c r="G134" s="70"/>
      <c r="H134" s="70"/>
      <c r="I134" s="70"/>
      <c r="J134" s="15"/>
      <c r="K134" s="70"/>
      <c r="L134" s="70"/>
      <c r="M134" s="15"/>
      <c r="N134" s="15"/>
      <c r="O134" s="15"/>
      <c r="P134" s="70"/>
      <c r="Q134" s="70"/>
      <c r="R134" s="15"/>
      <c r="S134" s="15"/>
    </row>
    <row r="135" spans="4:19">
      <c r="D135" s="76"/>
      <c r="E135" s="76"/>
      <c r="F135" s="76"/>
      <c r="G135" s="76"/>
      <c r="H135" s="76"/>
      <c r="I135" s="76"/>
      <c r="J135" s="77"/>
      <c r="K135" s="76"/>
      <c r="L135" s="76"/>
      <c r="M135" s="15"/>
      <c r="N135" s="15"/>
      <c r="O135" s="15"/>
      <c r="P135" s="76"/>
      <c r="Q135" s="76"/>
      <c r="R135" s="15"/>
      <c r="S135" s="15"/>
    </row>
    <row r="136" spans="4:19">
      <c r="D136" s="70"/>
      <c r="E136" s="78"/>
      <c r="F136" s="78"/>
      <c r="G136" s="78"/>
      <c r="H136" s="79"/>
      <c r="I136" s="80"/>
      <c r="J136" s="78"/>
      <c r="K136" s="78"/>
      <c r="L136" s="78"/>
      <c r="M136" s="78"/>
      <c r="N136" s="78"/>
      <c r="O136" s="78"/>
      <c r="P136" s="78"/>
      <c r="Q136" s="78"/>
      <c r="R136" s="15"/>
      <c r="S136" s="15"/>
    </row>
    <row r="137" spans="4:19">
      <c r="D137" s="70"/>
      <c r="E137" s="70"/>
      <c r="F137" s="70"/>
      <c r="G137" s="70"/>
      <c r="H137" s="81"/>
      <c r="I137" s="81"/>
      <c r="J137" s="15"/>
      <c r="K137" s="15"/>
      <c r="L137" s="15"/>
      <c r="M137" s="15"/>
      <c r="N137" s="15"/>
      <c r="O137" s="15"/>
      <c r="P137" s="15"/>
      <c r="Q137" s="15"/>
      <c r="R137" s="15"/>
      <c r="S137" s="15"/>
    </row>
    <row r="138" spans="4:19">
      <c r="D138" s="70"/>
      <c r="E138" s="70"/>
      <c r="F138" s="70"/>
      <c r="G138" s="70"/>
      <c r="H138" s="81"/>
      <c r="I138" s="81"/>
      <c r="J138" s="15"/>
      <c r="K138" s="15"/>
      <c r="L138" s="15"/>
      <c r="M138" s="15"/>
      <c r="N138" s="15"/>
      <c r="O138" s="15"/>
      <c r="P138" s="15"/>
      <c r="Q138" s="15"/>
      <c r="R138" s="15"/>
      <c r="S138" s="15"/>
    </row>
    <row r="139" spans="4:19">
      <c r="D139" s="70"/>
      <c r="E139" s="70"/>
      <c r="F139" s="70"/>
      <c r="G139" s="70"/>
      <c r="H139" s="81"/>
      <c r="I139" s="81"/>
      <c r="J139" s="15"/>
      <c r="K139" s="15"/>
      <c r="L139" s="15"/>
      <c r="M139" s="15"/>
      <c r="N139" s="15"/>
      <c r="O139" s="15"/>
      <c r="P139" s="15"/>
      <c r="Q139" s="15"/>
      <c r="R139" s="15"/>
      <c r="S139" s="15"/>
    </row>
    <row r="140" spans="4:19">
      <c r="D140" s="70"/>
      <c r="E140" s="70"/>
      <c r="F140" s="70"/>
      <c r="G140" s="70"/>
      <c r="H140" s="81"/>
      <c r="I140" s="81"/>
      <c r="J140" s="15"/>
      <c r="K140" s="15"/>
      <c r="L140" s="15"/>
      <c r="M140" s="15"/>
      <c r="N140" s="15"/>
      <c r="O140" s="15"/>
      <c r="P140" s="15"/>
      <c r="Q140" s="15"/>
      <c r="R140" s="15"/>
      <c r="S140" s="15"/>
    </row>
    <row r="141" spans="4:19">
      <c r="D141" s="70"/>
      <c r="E141" s="70"/>
      <c r="F141" s="70"/>
      <c r="G141" s="70"/>
      <c r="H141" s="81"/>
      <c r="I141" s="81"/>
      <c r="J141" s="15"/>
      <c r="K141" s="15"/>
      <c r="L141" s="15"/>
      <c r="M141" s="15"/>
      <c r="N141" s="15"/>
      <c r="O141" s="15"/>
      <c r="P141" s="15"/>
      <c r="Q141" s="15"/>
      <c r="R141" s="15"/>
      <c r="S141" s="15"/>
    </row>
    <row r="142" spans="4:19">
      <c r="D142" s="70"/>
      <c r="E142" s="70"/>
      <c r="F142" s="70"/>
      <c r="G142" s="70"/>
      <c r="H142" s="81"/>
      <c r="I142" s="81"/>
      <c r="J142" s="15"/>
      <c r="K142" s="15"/>
      <c r="L142" s="15"/>
      <c r="M142" s="15"/>
      <c r="N142" s="15"/>
      <c r="O142" s="15"/>
      <c r="P142" s="15"/>
      <c r="Q142" s="15"/>
      <c r="R142" s="15"/>
      <c r="S142" s="15"/>
    </row>
    <row r="143" spans="4:19">
      <c r="D143" s="70"/>
      <c r="E143" s="70"/>
      <c r="F143" s="70"/>
      <c r="G143" s="70"/>
      <c r="H143" s="81"/>
      <c r="I143" s="81"/>
      <c r="J143" s="15"/>
      <c r="K143" s="15"/>
      <c r="L143" s="15"/>
      <c r="M143" s="15"/>
      <c r="N143" s="15"/>
      <c r="O143" s="15"/>
      <c r="P143" s="15"/>
      <c r="Q143" s="15"/>
      <c r="R143" s="15"/>
      <c r="S143" s="15"/>
    </row>
    <row r="144" spans="4:19">
      <c r="D144" s="70"/>
      <c r="E144" s="70"/>
      <c r="F144" s="70"/>
      <c r="G144" s="70"/>
      <c r="H144" s="81"/>
      <c r="I144" s="81"/>
      <c r="J144" s="15"/>
      <c r="K144" s="15"/>
      <c r="L144" s="15"/>
      <c r="M144" s="15"/>
      <c r="N144" s="15"/>
      <c r="O144" s="15"/>
      <c r="P144" s="15"/>
      <c r="Q144" s="15"/>
      <c r="R144" s="15"/>
      <c r="S144" s="15"/>
    </row>
    <row r="145" spans="4:19">
      <c r="D145" s="70"/>
      <c r="E145" s="70"/>
      <c r="F145" s="70"/>
      <c r="G145" s="70"/>
      <c r="H145" s="81"/>
      <c r="I145" s="81"/>
      <c r="J145" s="15"/>
      <c r="K145" s="15"/>
      <c r="L145" s="15"/>
      <c r="M145" s="15"/>
      <c r="N145" s="15"/>
      <c r="O145" s="15"/>
      <c r="P145" s="15"/>
      <c r="Q145" s="15"/>
      <c r="R145" s="15"/>
      <c r="S145" s="15"/>
    </row>
    <row r="146" spans="4:19">
      <c r="D146" s="70"/>
      <c r="E146" s="70"/>
      <c r="F146" s="70"/>
      <c r="G146" s="70"/>
      <c r="H146" s="81"/>
      <c r="I146" s="81"/>
      <c r="J146" s="15"/>
      <c r="K146" s="15"/>
      <c r="L146" s="15"/>
      <c r="M146" s="15"/>
      <c r="N146" s="15"/>
      <c r="O146" s="15"/>
      <c r="P146" s="15"/>
      <c r="Q146" s="15"/>
      <c r="R146" s="15"/>
      <c r="S146" s="15"/>
    </row>
    <row r="147" spans="4:19">
      <c r="D147" s="70"/>
      <c r="E147" s="70"/>
      <c r="F147" s="70"/>
      <c r="G147" s="70"/>
      <c r="H147" s="81"/>
      <c r="I147" s="81"/>
      <c r="J147" s="15"/>
      <c r="K147" s="15"/>
      <c r="L147" s="15"/>
      <c r="M147" s="15"/>
      <c r="N147" s="15"/>
      <c r="O147" s="15"/>
      <c r="P147" s="15"/>
      <c r="Q147" s="15"/>
      <c r="R147" s="15"/>
      <c r="S147" s="15"/>
    </row>
    <row r="148" spans="4:19">
      <c r="D148" s="70"/>
      <c r="E148" s="70"/>
      <c r="F148" s="70"/>
      <c r="G148" s="70"/>
      <c r="H148" s="81"/>
      <c r="I148" s="81"/>
      <c r="J148" s="15"/>
      <c r="K148" s="15"/>
      <c r="L148" s="15"/>
      <c r="M148" s="15"/>
      <c r="N148" s="15"/>
      <c r="O148" s="15"/>
      <c r="P148" s="15"/>
      <c r="Q148" s="15"/>
      <c r="R148" s="15"/>
      <c r="S148" s="15"/>
    </row>
  </sheetData>
  <mergeCells count="50">
    <mergeCell ref="H109:I109"/>
    <mergeCell ref="K109:L109"/>
    <mergeCell ref="P109:Q109"/>
    <mergeCell ref="D109:E109"/>
    <mergeCell ref="A1:S1"/>
    <mergeCell ref="A2:S2"/>
    <mergeCell ref="A8:S8"/>
    <mergeCell ref="A9:S9"/>
    <mergeCell ref="C10:C11"/>
    <mergeCell ref="A13:S13"/>
    <mergeCell ref="A17:S17"/>
    <mergeCell ref="A22:S22"/>
    <mergeCell ref="A63:S63"/>
    <mergeCell ref="A31:S31"/>
    <mergeCell ref="A32:S32"/>
    <mergeCell ref="A24:S24"/>
    <mergeCell ref="U2:X2"/>
    <mergeCell ref="Q3:S3"/>
    <mergeCell ref="A4:A6"/>
    <mergeCell ref="B4:B6"/>
    <mergeCell ref="C4:C6"/>
    <mergeCell ref="D4:H4"/>
    <mergeCell ref="I4:I6"/>
    <mergeCell ref="J4:N4"/>
    <mergeCell ref="O4:S4"/>
    <mergeCell ref="D5:D6"/>
    <mergeCell ref="E5:H5"/>
    <mergeCell ref="J5:J6"/>
    <mergeCell ref="K5:N5"/>
    <mergeCell ref="O5:O6"/>
    <mergeCell ref="P5:S5"/>
    <mergeCell ref="A26:S26"/>
    <mergeCell ref="A35:S35"/>
    <mergeCell ref="A39:S39"/>
    <mergeCell ref="A43:S43"/>
    <mergeCell ref="A49:S49"/>
    <mergeCell ref="A50:S50"/>
    <mergeCell ref="A52:S52"/>
    <mergeCell ref="A53:S53"/>
    <mergeCell ref="A61:S61"/>
    <mergeCell ref="A89:S89"/>
    <mergeCell ref="A90:S90"/>
    <mergeCell ref="A91:S91"/>
    <mergeCell ref="A65:S65"/>
    <mergeCell ref="A70:S70"/>
    <mergeCell ref="A71:S71"/>
    <mergeCell ref="A80:S80"/>
    <mergeCell ref="A83:S83"/>
    <mergeCell ref="A81:S81"/>
    <mergeCell ref="A75:S75"/>
  </mergeCells>
  <printOptions horizontalCentered="1"/>
  <pageMargins left="0" right="0" top="0" bottom="0" header="0" footer="0"/>
  <pageSetup paperSize="9" scale="33" fitToHeight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мероп-2016г</vt:lpstr>
      <vt:lpstr>инд- 2016г</vt:lpstr>
      <vt:lpstr>финансы-2016г (2)</vt:lpstr>
      <vt:lpstr>финансы-2016г</vt:lpstr>
      <vt:lpstr>'инд- 2016г'!Область_печати</vt:lpstr>
      <vt:lpstr>'мероп-2016г'!Область_печати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2017-04-24T12:00:16Z</cp:lastPrinted>
  <dcterms:created xsi:type="dcterms:W3CDTF">2015-04-28T07:06:23Z</dcterms:created>
  <dcterms:modified xsi:type="dcterms:W3CDTF">2017-11-15T09:46:20Z</dcterms:modified>
</cp:coreProperties>
</file>