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" yWindow="135" windowWidth="19155" windowHeight="12585" activeTab="2"/>
  </bookViews>
  <sheets>
    <sheet name="мероп-2017г" sheetId="10" r:id="rId1"/>
    <sheet name="инд- 2017г" sheetId="9" r:id="rId2"/>
    <sheet name="финансы-2017г " sheetId="12" r:id="rId3"/>
  </sheets>
  <definedNames>
    <definedName name="_xlnm.Print_Titles" localSheetId="1">'инд- 2017г'!#REF!</definedName>
    <definedName name="_xlnm.Print_Titles" localSheetId="0">'мероп-2017г'!#REF!</definedName>
    <definedName name="_xlnm.Print_Titles" localSheetId="2">'финансы-2017г '!#REF!</definedName>
    <definedName name="_xlnm.Print_Area" localSheetId="1">'инд- 2017г'!$A$1:$G$52</definedName>
    <definedName name="_xlnm.Print_Area" localSheetId="0">'мероп-2017г'!$A$1:$D$71</definedName>
  </definedNames>
  <calcPr calcId="124519"/>
</workbook>
</file>

<file path=xl/calcChain.xml><?xml version="1.0" encoding="utf-8"?>
<calcChain xmlns="http://schemas.openxmlformats.org/spreadsheetml/2006/main">
  <c r="J96" i="12"/>
  <c r="K96"/>
  <c r="L96"/>
  <c r="M96"/>
  <c r="N96"/>
  <c r="O96"/>
  <c r="P96"/>
  <c r="Q96"/>
  <c r="R96"/>
  <c r="S96"/>
  <c r="I96"/>
  <c r="I99" s="1"/>
  <c r="C103"/>
  <c r="C106" s="1"/>
  <c r="J97"/>
  <c r="O14"/>
  <c r="J14"/>
  <c r="K12"/>
  <c r="L12"/>
  <c r="M12"/>
  <c r="N12"/>
  <c r="P12"/>
  <c r="Q12"/>
  <c r="R12"/>
  <c r="O10"/>
  <c r="O12" s="1"/>
  <c r="J10"/>
  <c r="J12" s="1"/>
  <c r="I12" l="1"/>
  <c r="F17" i="9" l="1"/>
  <c r="F8" l="1"/>
  <c r="F11"/>
  <c r="F12"/>
  <c r="F9"/>
  <c r="Q61" i="12"/>
  <c r="O61"/>
  <c r="O70" s="1"/>
  <c r="L61"/>
  <c r="J15"/>
  <c r="O15"/>
  <c r="J85"/>
  <c r="S94"/>
  <c r="R94"/>
  <c r="Q94"/>
  <c r="P94"/>
  <c r="O94"/>
  <c r="N94"/>
  <c r="M94"/>
  <c r="L94"/>
  <c r="K94"/>
  <c r="J94"/>
  <c r="I94"/>
  <c r="H94"/>
  <c r="G94"/>
  <c r="F94"/>
  <c r="E94"/>
  <c r="D93"/>
  <c r="D92"/>
  <c r="S88"/>
  <c r="R88"/>
  <c r="R95" s="1"/>
  <c r="Q88"/>
  <c r="P88"/>
  <c r="P95" s="1"/>
  <c r="N88"/>
  <c r="N95" s="1"/>
  <c r="M88"/>
  <c r="L88"/>
  <c r="L95" s="1"/>
  <c r="K88"/>
  <c r="I88"/>
  <c r="H88"/>
  <c r="H95" s="1"/>
  <c r="G88"/>
  <c r="F88"/>
  <c r="F95" s="1"/>
  <c r="E88"/>
  <c r="E95" s="1"/>
  <c r="O87"/>
  <c r="J87"/>
  <c r="D87"/>
  <c r="O86"/>
  <c r="J86"/>
  <c r="D86"/>
  <c r="D85"/>
  <c r="D83"/>
  <c r="S79"/>
  <c r="R79"/>
  <c r="Q79"/>
  <c r="P79"/>
  <c r="O79"/>
  <c r="N79"/>
  <c r="M79"/>
  <c r="L79"/>
  <c r="K79"/>
  <c r="J79"/>
  <c r="I79"/>
  <c r="H79"/>
  <c r="G79"/>
  <c r="F79"/>
  <c r="E79"/>
  <c r="D78"/>
  <c r="D77"/>
  <c r="S75"/>
  <c r="R75"/>
  <c r="Q75"/>
  <c r="Q80" s="1"/>
  <c r="P75"/>
  <c r="O75"/>
  <c r="N75"/>
  <c r="M75"/>
  <c r="M80" s="1"/>
  <c r="L75"/>
  <c r="K75"/>
  <c r="J75"/>
  <c r="I75"/>
  <c r="I80" s="1"/>
  <c r="H75"/>
  <c r="G75"/>
  <c r="F75"/>
  <c r="E75"/>
  <c r="E80" s="1"/>
  <c r="D74"/>
  <c r="D73"/>
  <c r="S69"/>
  <c r="R69"/>
  <c r="Q69"/>
  <c r="P69"/>
  <c r="O69"/>
  <c r="N69"/>
  <c r="M69"/>
  <c r="L69"/>
  <c r="K69"/>
  <c r="K70" s="1"/>
  <c r="J69"/>
  <c r="I69"/>
  <c r="H69"/>
  <c r="G69"/>
  <c r="F69"/>
  <c r="E69"/>
  <c r="D68"/>
  <c r="D67"/>
  <c r="D65"/>
  <c r="D63"/>
  <c r="S61"/>
  <c r="R61"/>
  <c r="R70" s="1"/>
  <c r="Q70"/>
  <c r="P70"/>
  <c r="N70"/>
  <c r="M70"/>
  <c r="I61"/>
  <c r="H61"/>
  <c r="H70" s="1"/>
  <c r="G61"/>
  <c r="G70" s="1"/>
  <c r="F61"/>
  <c r="E61"/>
  <c r="D60"/>
  <c r="D59"/>
  <c r="D58"/>
  <c r="D57"/>
  <c r="D56"/>
  <c r="D55"/>
  <c r="D52"/>
  <c r="S48"/>
  <c r="R48"/>
  <c r="Q48"/>
  <c r="P48"/>
  <c r="N48"/>
  <c r="M48"/>
  <c r="L48"/>
  <c r="K48"/>
  <c r="I48"/>
  <c r="H48"/>
  <c r="G48"/>
  <c r="F48"/>
  <c r="E48"/>
  <c r="O47"/>
  <c r="J47"/>
  <c r="D47"/>
  <c r="D46"/>
  <c r="D45"/>
  <c r="S43"/>
  <c r="R43"/>
  <c r="Q43"/>
  <c r="P43"/>
  <c r="N43"/>
  <c r="M43"/>
  <c r="L43"/>
  <c r="K43"/>
  <c r="I43"/>
  <c r="H43"/>
  <c r="G43"/>
  <c r="F43"/>
  <c r="E43"/>
  <c r="O42"/>
  <c r="O43" s="1"/>
  <c r="J42"/>
  <c r="J43" s="1"/>
  <c r="D41"/>
  <c r="D40"/>
  <c r="D43" s="1"/>
  <c r="S38"/>
  <c r="R38"/>
  <c r="Q38"/>
  <c r="P38"/>
  <c r="O38"/>
  <c r="N38"/>
  <c r="M38"/>
  <c r="L38"/>
  <c r="K38"/>
  <c r="J38"/>
  <c r="I38"/>
  <c r="H38"/>
  <c r="G38"/>
  <c r="F38"/>
  <c r="E38"/>
  <c r="D37"/>
  <c r="D36"/>
  <c r="S34"/>
  <c r="R34"/>
  <c r="Q34"/>
  <c r="Q39" s="1"/>
  <c r="P34"/>
  <c r="O34"/>
  <c r="N34"/>
  <c r="N39" s="1"/>
  <c r="M34"/>
  <c r="L34"/>
  <c r="K34"/>
  <c r="J34"/>
  <c r="J39" s="1"/>
  <c r="I34"/>
  <c r="H34"/>
  <c r="G34"/>
  <c r="F34"/>
  <c r="E34"/>
  <c r="D33"/>
  <c r="D34" s="1"/>
  <c r="S29"/>
  <c r="R29"/>
  <c r="Q29"/>
  <c r="P29"/>
  <c r="N29"/>
  <c r="M29"/>
  <c r="L29"/>
  <c r="K29"/>
  <c r="I29"/>
  <c r="H29"/>
  <c r="G29"/>
  <c r="F29"/>
  <c r="O29"/>
  <c r="D28"/>
  <c r="J29"/>
  <c r="D27"/>
  <c r="O25"/>
  <c r="J25"/>
  <c r="D25"/>
  <c r="D23"/>
  <c r="S21"/>
  <c r="R21"/>
  <c r="Q21"/>
  <c r="P21"/>
  <c r="O21"/>
  <c r="N21"/>
  <c r="M21"/>
  <c r="L21"/>
  <c r="K21"/>
  <c r="I21"/>
  <c r="H21"/>
  <c r="G21"/>
  <c r="F21"/>
  <c r="E21"/>
  <c r="D20"/>
  <c r="J21"/>
  <c r="D19"/>
  <c r="S16"/>
  <c r="R16"/>
  <c r="R17" s="1"/>
  <c r="Q16"/>
  <c r="Q17" s="1"/>
  <c r="P16"/>
  <c r="P17" s="1"/>
  <c r="O16"/>
  <c r="O17" s="1"/>
  <c r="N16"/>
  <c r="N17" s="1"/>
  <c r="M16"/>
  <c r="M17" s="1"/>
  <c r="L16"/>
  <c r="L17" s="1"/>
  <c r="K16"/>
  <c r="K17" s="1"/>
  <c r="J16"/>
  <c r="J17" s="1"/>
  <c r="I16"/>
  <c r="H16"/>
  <c r="G16"/>
  <c r="F16"/>
  <c r="E16"/>
  <c r="D15"/>
  <c r="D14"/>
  <c r="D16" s="1"/>
  <c r="S12"/>
  <c r="M30"/>
  <c r="H12"/>
  <c r="G12"/>
  <c r="F12"/>
  <c r="F30" s="1"/>
  <c r="E12"/>
  <c r="D11"/>
  <c r="D10"/>
  <c r="S30" l="1"/>
  <c r="S17"/>
  <c r="T16"/>
  <c r="I17"/>
  <c r="G49"/>
  <c r="G39"/>
  <c r="K49"/>
  <c r="K39"/>
  <c r="S49"/>
  <c r="S39"/>
  <c r="D29"/>
  <c r="H39"/>
  <c r="L39"/>
  <c r="P39"/>
  <c r="F70"/>
  <c r="D69"/>
  <c r="L80"/>
  <c r="P80"/>
  <c r="D12"/>
  <c r="G30"/>
  <c r="N30"/>
  <c r="D21"/>
  <c r="O39"/>
  <c r="E70"/>
  <c r="D70" s="1"/>
  <c r="I70"/>
  <c r="S70"/>
  <c r="L70"/>
  <c r="D75"/>
  <c r="D80" s="1"/>
  <c r="G80"/>
  <c r="K80"/>
  <c r="O80"/>
  <c r="S80"/>
  <c r="D94"/>
  <c r="F49"/>
  <c r="F39"/>
  <c r="R49"/>
  <c r="R39"/>
  <c r="I39"/>
  <c r="E49"/>
  <c r="E96" s="1"/>
  <c r="E39"/>
  <c r="M49"/>
  <c r="M39"/>
  <c r="K30"/>
  <c r="E30"/>
  <c r="R30"/>
  <c r="D39"/>
  <c r="D38"/>
  <c r="H80"/>
  <c r="T38"/>
  <c r="D48"/>
  <c r="D79"/>
  <c r="D88"/>
  <c r="D95" s="1"/>
  <c r="J88"/>
  <c r="J95" s="1"/>
  <c r="G95"/>
  <c r="K95"/>
  <c r="S95"/>
  <c r="H30"/>
  <c r="D30" s="1"/>
  <c r="P30"/>
  <c r="H49"/>
  <c r="P49"/>
  <c r="F80"/>
  <c r="F96" s="1"/>
  <c r="J80"/>
  <c r="N80"/>
  <c r="R80"/>
  <c r="O48"/>
  <c r="N49"/>
  <c r="J48"/>
  <c r="Q49"/>
  <c r="L49"/>
  <c r="I49"/>
  <c r="Q95"/>
  <c r="I30"/>
  <c r="Q30"/>
  <c r="L30"/>
  <c r="O30"/>
  <c r="I95"/>
  <c r="G96"/>
  <c r="D49"/>
  <c r="J30"/>
  <c r="O88"/>
  <c r="O95" s="1"/>
  <c r="M95"/>
  <c r="O49" l="1"/>
  <c r="H96"/>
  <c r="J49"/>
  <c r="D96"/>
  <c r="F41" i="9" l="1"/>
  <c r="F42"/>
  <c r="F43"/>
  <c r="F44"/>
  <c r="F45"/>
  <c r="F46"/>
  <c r="F47"/>
  <c r="F48"/>
  <c r="F49"/>
  <c r="F50"/>
  <c r="F51"/>
  <c r="F52"/>
  <c r="F40"/>
  <c r="F37"/>
  <c r="F38"/>
  <c r="F36"/>
  <c r="F30"/>
  <c r="F27"/>
  <c r="F28"/>
  <c r="F29"/>
  <c r="F26"/>
  <c r="F20"/>
  <c r="F21"/>
  <c r="F22"/>
  <c r="F23"/>
  <c r="F24"/>
  <c r="F19"/>
  <c r="F13"/>
  <c r="F14"/>
  <c r="F15"/>
  <c r="F16"/>
  <c r="D61" i="12" l="1"/>
</calcChain>
</file>

<file path=xl/sharedStrings.xml><?xml version="1.0" encoding="utf-8"?>
<sst xmlns="http://schemas.openxmlformats.org/spreadsheetml/2006/main" count="451" uniqueCount="281">
  <si>
    <t>Наименование мероприятий</t>
  </si>
  <si>
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</si>
  <si>
    <t>Итого по разделу I:</t>
  </si>
  <si>
    <t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среди ветеранов</t>
  </si>
  <si>
    <t>Итого по разделу II:</t>
  </si>
  <si>
    <t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</t>
  </si>
  <si>
    <t>Организация и проведение тренировочных сборов спортивных команд Республики Дагестан к межрегиональным и всероссийским физкультурным мероприятиям</t>
  </si>
  <si>
    <t>Итого по разделу III:</t>
  </si>
  <si>
    <t>IV. Обеспечение спортивным инвентарем, оборудованием и экипировкой:</t>
  </si>
  <si>
    <t>Приобретение спортивного инвентаря, оборудования и экипировки</t>
  </si>
  <si>
    <t>V. Пропаганда физической культуры и спорта как важнейшей составляющей здорового образа жизни: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</si>
  <si>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материалов</t>
  </si>
  <si>
    <t>Всего по подпрограмме:</t>
  </si>
  <si>
    <t>Приобретение спортивной экипировки</t>
  </si>
  <si>
    <t>тренеров и специалистов в области физической культуры и спорта: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</si>
  <si>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– членам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</si>
  <si>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</si>
  <si>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спортсменам,  личным тренерам, старшим тренерам и специалистам спортивных сборных команд Республики Дагестан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</si>
  <si>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</t>
  </si>
  <si>
    <t>Оплата работы тренеров, в том числе главных и старших тренеров спортивных сборных команд Республики Дагестан</t>
  </si>
  <si>
    <t>Приобретение спортивного инвентаря и оборудования для учреждений спортивной подготовки Республики Дагестан</t>
  </si>
  <si>
    <t>Повышение квалификации тренеров-преподавателей учреждений спортивной подготовки Республики Дагестан</t>
  </si>
  <si>
    <t>Итого  по разделу V:</t>
  </si>
  <si>
    <t xml:space="preserve">ПОДПРОГРАММА РЕСПУБЛИКИ ДАГЕСТАН «РАЗВИТИЕ ФУТБОЛА В РЕСПУБЛИКЕ ДАГЕСТАН» </t>
  </si>
  <si>
    <t>Приобретение искусственного покрытия для футбольного поля  и проведение сертификации</t>
  </si>
  <si>
    <t>Обеспечение спортивным инвентарем и оборудованием спортивных школ, имеющих отделения футбола</t>
  </si>
  <si>
    <t xml:space="preserve">II. Развитие футбольных и мини-футбольных команд: </t>
  </si>
  <si>
    <t xml:space="preserve">Обеспечение участия футбольной команды «Динамо-Дагестан» в первенстве России по футболу среди команд третьего и второго дивизионов </t>
  </si>
  <si>
    <t xml:space="preserve">Финансирование части  расходов по участию мини-футбольной команды «Каспий» в первенстве России  среди команд высшей лиги    </t>
  </si>
  <si>
    <t xml:space="preserve">Всего по подпрограмме:   </t>
  </si>
  <si>
    <t>ПОДПРОГРАММА РЕСПУБЛИКИ ДАГЕСТАН «ОБЕСПЕЧЕНИЕ УПРАВЛЕНИЯ ФИЗИЧЕСКОЙ КУЛЬТУРОЙ И СПОРТОМ»</t>
  </si>
  <si>
    <t>I. Строительство и реконструкция спортивных сооружений</t>
  </si>
  <si>
    <t>III. Строительство физкультурно-оздоровительных комплексов:</t>
  </si>
  <si>
    <t xml:space="preserve">г. Кизляр: строительство                   ФОК-1 (2 ед.)   </t>
  </si>
  <si>
    <t xml:space="preserve">г. Буйнакск: строительство                   ФОК-2 и ФОК-1  (2 ед.)   </t>
  </si>
  <si>
    <t xml:space="preserve">г. Хасавюрт: строительство </t>
  </si>
  <si>
    <t>VI.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запланированных результатов, целевого и эффективного</t>
  </si>
  <si>
    <t xml:space="preserve"> расходования финансовых ресурсов, выделяемых на реализацию государственной программы Республики Дагестан </t>
  </si>
  <si>
    <t>«Развитие физической культуры и спорта в Республике Дагестан на 2015–2020 годы»</t>
  </si>
  <si>
    <t>Расходы на выплаты по оплате труда работников аппарата Министерства по физической культуре и спорту Республики Дагестан</t>
  </si>
  <si>
    <t>Расходы на обеспечение функций аппарата Министерства по физической культуре и спорту Республики Дагестан</t>
  </si>
  <si>
    <t>№ п/п</t>
  </si>
  <si>
    <r>
      <t xml:space="preserve">Итого по разделу </t>
    </r>
    <r>
      <rPr>
        <b/>
        <sz val="12"/>
        <color rgb="FFFF0000"/>
        <rFont val="Times New Roman"/>
        <family val="1"/>
        <charset val="204"/>
      </rPr>
      <t>IХ:</t>
    </r>
  </si>
  <si>
    <t>ВСЕГО:</t>
  </si>
  <si>
    <t>Наименование программы (подпрограммы)</t>
  </si>
  <si>
    <t>Ответственный исполнитель</t>
  </si>
  <si>
    <t>Объем финансирования, предусмотренный в программе на отчетный год</t>
  </si>
  <si>
    <t>Предусмотрено в республиканском бюджете РД на отчетный год</t>
  </si>
  <si>
    <t>Фактически выделено финансовых средств на отчетный период</t>
  </si>
  <si>
    <t>Освоено выделенных финансовых средств, всего</t>
  </si>
  <si>
    <t>Всего</t>
  </si>
  <si>
    <t>в том числе за счет:</t>
  </si>
  <si>
    <t>федерального бюджета</t>
  </si>
  <si>
    <t>республиканского бюджета</t>
  </si>
  <si>
    <t>муниципального бюджета</t>
  </si>
  <si>
    <t>внебюджетных источников</t>
  </si>
  <si>
    <t>Таблица №2</t>
  </si>
  <si>
    <t>(млн. руб.)</t>
  </si>
  <si>
    <t>Министерство по физической культуре и спорту РД</t>
  </si>
  <si>
    <t>I. Обеспечение спортивной экипировкой спортсменов основного и резервного составов и тренеров спортивных сборных команд Республики Дагестан по олимпийским, паралимпийским и сурдлимпийским видам спорта:</t>
  </si>
  <si>
    <t>II.                Материальное стимулирование достижения спортсменами Республики Дагестан высоких спортивных результатов по базовым олимпийским, паралимпийским и сурдлимпийским видам спорта,</t>
  </si>
  <si>
    <t>ПОДПРОГРАММА РЕСПУБЛИКИ ДАГЕСТАН «ПОДГОТОВКА ДАГЕСТАНСКИХ СПОРТСМЕНОВ К XXXI ОЛИМПИЙСКИМ ЛЕТНИМ И XV ПАРАЛИМПИЙСКИМ ЛЕТНИМ ИГРАМ 2016 ГОДА В Г. РИО-ДЕ-ЖАНЕЙРО (БРАЗИЛИЯ), XXIII  СУРДЛИМПИЙСКИМ ЛЕТНИМ ИГРАМ XXIII 2017 ГОДА»</t>
  </si>
  <si>
    <t>III.             Медицинское обеспечение спортсменов, членов спортивных сборных команд Республики Дагестан по базовым олимпийским, паралимпийским и сурдлимпийским видам спорта:</t>
  </si>
  <si>
    <t>IV.             Оплата работы главных и старших тренеров спортивных сборных команд Республики Дагестан по базовым олимпийским видам спорта:</t>
  </si>
  <si>
    <t>V.                Подготовка спортивного резерва для спортивных сборных команд Республики Дагестан по олимпийским, паралимпийским и сурдлимпийским видам спорта:</t>
  </si>
  <si>
    <t>I.                    Укрепление материально-технической базы для занятий футболом, приобретение искусственных покрытий для футбольных и мини-футбольных полей и устройство футбольных и мини-футбольных полей</t>
  </si>
  <si>
    <t>Таблица №1</t>
  </si>
  <si>
    <t>Краткая информация о ходе реализации мероприятий</t>
  </si>
  <si>
    <t>Предложения по дальнейшей реализации мероприятий</t>
  </si>
  <si>
    <t>Наименование целевого индикатора</t>
  </si>
  <si>
    <t>ед. изм.</t>
  </si>
  <si>
    <t>Значение целевого индикатора</t>
  </si>
  <si>
    <t>Утверждено в целевой программе на текущий год</t>
  </si>
  <si>
    <t>Достигнуто на отчетную дату</t>
  </si>
  <si>
    <t>Отклонение
(+,-)</t>
  </si>
  <si>
    <t>Причины отклонения</t>
  </si>
  <si>
    <t>Единовременная пропускная способность объектов спорта</t>
  </si>
  <si>
    <t>чел.</t>
  </si>
  <si>
    <t>Количество введенных в эксплуатацию футбольных и мини-футбольных полей с искусственным покрытием</t>
  </si>
  <si>
    <t>Результаты выступления футбольных и мини-футбольных команд на всероссийских соревнованиях:</t>
  </si>
  <si>
    <t>шт.</t>
  </si>
  <si>
    <t>Количество завоеванных медалей на первенствах СКФО, России, Европы и мира среди юношей и юниоров по олимпийским, паралимпийским и сурдлимпийским видам спорта, а также неолимпийским видам спорта</t>
  </si>
  <si>
    <t>проц.</t>
  </si>
  <si>
    <t>Количество завоеванных медалей на:</t>
  </si>
  <si>
    <t>крытых спортивных сооружений</t>
  </si>
  <si>
    <t>открытых спортивных сооружений</t>
  </si>
  <si>
    <t>Обеспеченность спортивной инфраструктурой на 100 тыс. жителей</t>
  </si>
  <si>
    <t>крытыми спортивными сооружениями</t>
  </si>
  <si>
    <t>открытыми спортивными сооружениями</t>
  </si>
  <si>
    <t>Повышение уровня удовлетворенности жителей Республики Дагестан качеством предоставления государственных услуг в государственных учреждениях физической культуры и спорта Республики Дагестан</t>
  </si>
  <si>
    <t>Средняя заработная плата педагогических работников подведомственных государственных учреждений</t>
  </si>
  <si>
    <t>В ведении Министерства по физической культуре и спорту РД находятся 3 государственных казенных учреждения, обеспечивающих выполнение государственных функций в области физкультуры и спорта: ГКУ РД "Дирекция по проведению и материальному обеспечению спортивных мероприятий", ГКУ РД "Дирекция по строительству и реконструкции объектов спорта, ГКУ РД "Стадион "Труд" г.Махачкала</t>
  </si>
  <si>
    <t>Количество отделений по футболу в спортивных школах республики</t>
  </si>
  <si>
    <t>Обеспечение финансирования в полном объеме</t>
  </si>
  <si>
    <t>г. Хасавюрт: строительство ФОК-1</t>
  </si>
  <si>
    <t>Предусмотрено систематическое изготовление тематических буклетов, фотоальбомов, календарей, плакатов, публикация материалов в печатных изданиях, выпуск телевизионных программ</t>
  </si>
  <si>
    <t>Количество высокопроизводительных рабочих мест в организациях, осуществляющих физкультурно-спортивную работу</t>
  </si>
  <si>
    <t xml:space="preserve"> и эффективного запланированных результатов, расходования финансовых ресурсов, выделяемых на реализацию государственной программы Республики Дагестан </t>
  </si>
  <si>
    <t>Доля обучающихся и студентов Республики Дагестан, выполнивших нормативы Всероссийского физкультурно-спортивного комплекса "Готов к труду и обороне" (ГТО), в общей численности учащихся и студентов Республики Дагестан, принявших участие в сдаче нормативов Всероссийского физкультурно-спортивного комплекса "Готов к труду и обороне" (ГТО)</t>
  </si>
  <si>
    <t>1.1.</t>
  </si>
  <si>
    <t>Доля занимающихся на этапе высшего спортивного мастерства в подведомственных государственных учреждениях, осуществляющих спортивную подготовку, в общем количестве занимающихся на этапе спортивного совершенствования в подведомственных государственных учреждениях, осуществляющих спортивную подготовку</t>
  </si>
  <si>
    <t>I. Подпрограмма "Развитие физической культуры и массового спорта"</t>
  </si>
  <si>
    <t>II. Подпрограмма "Развитие спорта высших достижений"</t>
  </si>
  <si>
    <t>Доля граждан, занимающихся в спортивных учреждениях (процент от общей численности детей и молодежи в возрасте 6-15 лет)</t>
  </si>
  <si>
    <t xml:space="preserve">Количество квалифицированных тренеров и тренеров-преподавателей физкультурно-спортивных организаций, работающих по специальности </t>
  </si>
  <si>
    <t xml:space="preserve">Доля спортсменов-разрядников в общем количестве лиц, занимающихся в системе специализированных детско-юношеских спортивных школ олимпийского резерва и училищ олимпийского резерва  </t>
  </si>
  <si>
    <t>Количество завоеванных медалей на чемпионатах СКФО, России, Европы, мира по олимпийским, паралимпийским и сурдлимпийским видам спорта, а также неолимпийским видам спорта</t>
  </si>
  <si>
    <t>III. Подпрограмма "Подготовка дагестанских спортсменов к XXXI Олимпийским летним и XV Паралимпийским летним играм 2016 года в г. Рио-де-Жанейро (Бразилия), XXIII Сурдлимпийским летним играм 2017 года"</t>
  </si>
  <si>
    <t>Число спортсменов, занимающихся базовыми олимпийскими, паралимпийскими и сурдлимпийскими видами спорта</t>
  </si>
  <si>
    <t>Число дагестанских спортсменов, включенных в основной и резервный составы сборных команд России по олимпийским, паралимпийским и сурдлимпийским видам спорта</t>
  </si>
  <si>
    <t>IV. Подпрограмма "Развитие футбола в Республике Дагестан"</t>
  </si>
  <si>
    <t>Число граждан, регулярно занимающихся футболом</t>
  </si>
  <si>
    <t>Число учащихся спортивных школ, занимающихся в отделениях по футболу</t>
  </si>
  <si>
    <t>Число тренеров-преподавателей, прошедших повышение квалификации</t>
  </si>
  <si>
    <t>футбольная команда "Динамо-Дагестан" - первенство России по футболу среди футбольных команд третьего дивизиона</t>
  </si>
  <si>
    <t>выход футбольной команды "Динамо-Дагестан" на первенство России по футболу среди футбольных команд второго дивизиона</t>
  </si>
  <si>
    <t>мини-футбольная команда "Каспий" - первенство России по мини-футболу среди команд высшей лиги</t>
  </si>
  <si>
    <t>V. Подпрограмма "Развитие инвалидного спорта"</t>
  </si>
  <si>
    <t>Доля лиц с ограниченными возможностями здоровья и инвалидов, систематически занимающихся физической культурой и спортом (процент от общей численности данной категории населения Республики Дагестан)</t>
  </si>
  <si>
    <t>Доля специалистов, прошедших обучение и повышение квалификации по вопросам реабилитации и социальной интеграции инвалидов, среди всех специалистов, занятых в этой сфере</t>
  </si>
  <si>
    <t>Доля инвалидов, положительно оценивающих отношение населения к проблемам инвалидов, в общей численности опрошенных инвалидов</t>
  </si>
  <si>
    <t>VI. Подпрограмма "Обеспечение управления физической культурой и спортом"</t>
  </si>
  <si>
    <t>Доля граждан, систематически занимающихся физической культурой и спортом (процент от общей численности населения Республики Дагестан)</t>
  </si>
  <si>
    <t>Доля учащихся и студентов, систематически занимающихся физической культурой и спортом (процент от общей численности данной категории населения Республики Дагестан)</t>
  </si>
  <si>
    <t>Количество введенных в эксплуатацию спортивных сооружений (крытых и открытых):</t>
  </si>
  <si>
    <t>Обеспеченность населения Республики Дагестан спортивными сооружениями (процент от норматива на 10 тыс. жителей):</t>
  </si>
  <si>
    <t>1.2.</t>
  </si>
  <si>
    <t>-</t>
  </si>
  <si>
    <t>2.1.</t>
  </si>
  <si>
    <t>2.2.</t>
  </si>
  <si>
    <t>2.3.</t>
  </si>
  <si>
    <t>2.4.</t>
  </si>
  <si>
    <t>2.5.</t>
  </si>
  <si>
    <t>2.6.</t>
  </si>
  <si>
    <t>2.7.</t>
  </si>
  <si>
    <t>3.1.</t>
  </si>
  <si>
    <t>3.2.</t>
  </si>
  <si>
    <t>3.3.</t>
  </si>
  <si>
    <t>4.1.</t>
  </si>
  <si>
    <t>4.2.</t>
  </si>
  <si>
    <t>4.3.</t>
  </si>
  <si>
    <t>4.4.</t>
  </si>
  <si>
    <t>4.5.</t>
  </si>
  <si>
    <t>4.6.</t>
  </si>
  <si>
    <t>5.1.</t>
  </si>
  <si>
    <t>5.2.</t>
  </si>
  <si>
    <t>5.3.</t>
  </si>
  <si>
    <t>В бюджете на текущий год финансирование Программы не предусмотрено</t>
  </si>
  <si>
    <t>6.1.</t>
  </si>
  <si>
    <t>6.2.</t>
  </si>
  <si>
    <t>6.3.</t>
  </si>
  <si>
    <t>6.4.</t>
  </si>
  <si>
    <t>6.5.</t>
  </si>
  <si>
    <t>6.6.</t>
  </si>
  <si>
    <t>6.7.</t>
  </si>
  <si>
    <t>6.8.</t>
  </si>
  <si>
    <t xml:space="preserve">ед. </t>
  </si>
  <si>
    <t>ед.</t>
  </si>
  <si>
    <t>место</t>
  </si>
  <si>
    <t>руб.</t>
  </si>
  <si>
    <t>Подпрограмма «Развитие физической культуры и массового спорта»</t>
  </si>
  <si>
    <t>I. Организация и проведение физкультурных мероприятий:</t>
  </si>
  <si>
    <t>II. Обеспечение участия спортсменов Республики Дагестан в межрегиональных, всероссийских и международных физкультурных мероприятиях, организация и проведение тренировочных сборов</t>
  </si>
  <si>
    <t xml:space="preserve"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Республики Дагестан </t>
  </si>
  <si>
    <t>Предоставление субсидий подведомственным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</si>
  <si>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государственных бюджетных учреждений дополнительного образования, осуществляющих подготовку спортивного резерва для спортивных сборных команд Республики Дагестан по различным видам спорта</t>
  </si>
  <si>
    <t>VI. Обеспечение деятельности государственных учреждений Республики Дагестан, реализующих государственные функции в области физической культуры и спорта</t>
  </si>
  <si>
    <t>9.</t>
  </si>
  <si>
    <t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</t>
  </si>
  <si>
    <t>10.</t>
  </si>
  <si>
    <t>Материально-техническое обеспечение подведомственных государственных учреждений Республики Дагестан, реализующих государственные функции в области физической культуры и спорта</t>
  </si>
  <si>
    <t>Подпрограмма "Развитие спорта высших достижений"</t>
  </si>
  <si>
    <t>I. Организация и проведение спортивных мероприятий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</si>
  <si>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</t>
  </si>
  <si>
    <t xml:space="preserve">II. Обеспечение участия спортсменов Республики Дагестан в межрегиональных, всероссийских и международных спортивных мероприятиях, организация и проведение тренировочных сборов </t>
  </si>
  <si>
    <t>Обеспечение участия дагестанских спортсменов в межрегиональных, всероссийских и международных спортивных мероприятиях</t>
  </si>
  <si>
    <t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Российской. Федерации</t>
  </si>
  <si>
    <t>Предоставление субсидий подведомственным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</si>
  <si>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</t>
  </si>
  <si>
    <t>IV. Обеспечение деятельности подведомственных государственных бюджетных учреждений среднего профессионального образования,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</si>
  <si>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Предоставление субсидий подведомственным государственным бюджетным учреждениям среднего профессионального образования,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обеспечения выполнения государственного задания на оказание государственных услуг (выполнение работ)</t>
  </si>
  <si>
    <t>Выплата стипендий обучающимся в подведомственных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</t>
  </si>
  <si>
    <t>Материально-техническое обеспечение подведомственных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</si>
  <si>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нет финансового обеспечения</t>
  </si>
  <si>
    <t>Выполняется работа по своевременной  ежемесячной выплате заработной плате.</t>
  </si>
  <si>
    <t>Отсуствие финансирования по майским Указам Президента РФ от 7 мая 2012г</t>
  </si>
  <si>
    <t>Выплата премий руководителям, специалистам и работникам спортивных учреждений и спортивных баз, старшим тренерам, врачам и массажистам спортивных сборных команд Республики Дагестан  по итогам выступлений спортсменов на Олимпийских, Паралимпийских и Сурдлимпийских играх</t>
  </si>
  <si>
    <t>Выплата премий спортсменам и личным тренерам  по итогам выступлений на Паралимпийских играх</t>
  </si>
  <si>
    <t>Выплата премий спортсменам и личным тренерам  по итогам выступлений на Олимпийских играх</t>
  </si>
  <si>
    <t>3.</t>
  </si>
  <si>
    <t>4.</t>
  </si>
  <si>
    <t>5.</t>
  </si>
  <si>
    <t xml:space="preserve">6. </t>
  </si>
  <si>
    <t>Итого по разделу VI:</t>
  </si>
  <si>
    <t>11.</t>
  </si>
  <si>
    <t>Итого по разделу III</t>
  </si>
  <si>
    <t>Итого по разделу IV</t>
  </si>
  <si>
    <r>
      <t xml:space="preserve">Предоставление субсидий подведомственным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 </t>
    </r>
    <r>
      <rPr>
        <b/>
        <sz val="12"/>
        <color theme="1"/>
        <rFont val="Times New Roman"/>
        <family val="1"/>
        <charset val="204"/>
      </rPr>
      <t>ДЮСШ</t>
    </r>
  </si>
  <si>
    <r>
      <t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</t>
    </r>
    <r>
      <rPr>
        <b/>
        <sz val="12"/>
        <color theme="1"/>
        <rFont val="Times New Roman"/>
        <family val="1"/>
        <charset val="204"/>
      </rPr>
      <t xml:space="preserve"> Казенки</t>
    </r>
  </si>
  <si>
    <r>
  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  </r>
    <r>
      <rPr>
        <b/>
        <sz val="12"/>
        <color theme="1"/>
        <rFont val="Times New Roman"/>
        <family val="1"/>
        <charset val="204"/>
      </rPr>
      <t xml:space="preserve"> </t>
    </r>
  </si>
  <si>
    <t>II. Строительство физкультурно-оздоровительных комплексов:</t>
  </si>
  <si>
    <t xml:space="preserve">III: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целевого 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</si>
  <si>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 (МНТ)</t>
  </si>
  <si>
    <r>
      <t xml:space="preserve">Материально-техническое обеспечение подведомственных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 </t>
    </r>
    <r>
      <rPr>
        <b/>
        <sz val="12"/>
        <color theme="1"/>
        <rFont val="Times New Roman"/>
        <family val="1"/>
        <charset val="204"/>
      </rPr>
      <t>СДЮШОР 612</t>
    </r>
  </si>
  <si>
    <r>
      <t>Предоставление субсидий подведомственным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  </r>
    <r>
      <rPr>
        <b/>
        <sz val="12"/>
        <color theme="1"/>
        <rFont val="Times New Roman"/>
        <family val="1"/>
        <charset val="204"/>
      </rPr>
      <t xml:space="preserve"> СДЮШОР 611</t>
    </r>
  </si>
  <si>
    <t>1 мм</t>
  </si>
  <si>
    <t>ош</t>
  </si>
  <si>
    <t>Оплата работы тренеров, в том числе главных и старших тренеров спортивных сборных команд Республики Дагестан 226</t>
  </si>
  <si>
    <t>Повышение квалификации тренеров-преподавателей учреждений спортивной подготовки Республики Дагестан 226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</si>
  <si>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 226/244</t>
  </si>
  <si>
    <t>отдел спорта</t>
  </si>
  <si>
    <t>отдел спорта+ОФК</t>
  </si>
  <si>
    <t>ОФК</t>
  </si>
  <si>
    <t>В ведении Министерства по физической культуре и спорту РД находятся 2 государственных бюджетных профессиональных образовательных учреждения - училищ олимпийского резерва, с общим числом обучающихся 300 чел.:  по вольной борьбе в г.Хасавюрте и по футболу в г.Каспийске .</t>
  </si>
  <si>
    <t>Необходимо продолжение финансирования</t>
  </si>
  <si>
    <t>Обеспечить финансирование учреждений по нормативно-подушевной системе</t>
  </si>
  <si>
    <t>Сурдлимпийские игры</t>
  </si>
  <si>
    <t>отдел спорта и ОФК</t>
  </si>
  <si>
    <t xml:space="preserve"> </t>
  </si>
  <si>
    <r>
      <t xml:space="preserve">Приобретение спортивного инвентаря, оборудования и экипировки </t>
    </r>
    <r>
      <rPr>
        <b/>
        <sz val="12"/>
        <color theme="1"/>
        <rFont val="Times New Roman"/>
        <family val="1"/>
        <charset val="204"/>
      </rPr>
      <t>(соглашение)</t>
    </r>
  </si>
  <si>
    <r>
      <t xml:space="preserve"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 </t>
    </r>
    <r>
      <rPr>
        <b/>
        <sz val="12"/>
        <color theme="1"/>
        <rFont val="Times New Roman"/>
        <family val="1"/>
        <charset val="204"/>
      </rPr>
      <t>календарь высший спорт утс</t>
    </r>
  </si>
  <si>
    <t>В соответствии с утвержденным планом- графиком размещения заказов на  2017 год приобретен весь  спортивный инвентарь, оборудование и  экипировка.</t>
  </si>
  <si>
    <t>В соответствии с утвержденным планом-графиком размещения заказов на  2017 год  приобретен весь  спортивный инвентарь, оборудование и  экипировка.</t>
  </si>
  <si>
    <t>В соответствии с утвержденным планом- графиком размещения заказов на 2017 год приобретен весь  спортивный инвентарь, оборудование и  экипировка.</t>
  </si>
  <si>
    <t>В соответствии с утвержденным планом- графиком размещения заказов на 2017 год приобретен весь спортивный инвентарь, оборудование и  экипировка.</t>
  </si>
  <si>
    <t>В соответствии с утвержденным планом- графиком размещения заказов на 2017 год приобретены тмц и оказаны все услуги.</t>
  </si>
  <si>
    <t xml:space="preserve">В Законе Республики Дагестан от 26 декабря 2016 года № 74 "О республиканском бюджете Республики Дагестан на 2017 год и на плановый период 2018 и 2019 годов" финансирование мероприятий не  предусмостадионо
</t>
  </si>
  <si>
    <r>
      <t xml:space="preserve">Организация и проведение тренировочных сборов спортивных команд Республики Дагестан к межрегиональным и всероссийским физкультурным мероприятиям </t>
    </r>
    <r>
      <rPr>
        <b/>
        <sz val="12"/>
        <color theme="1"/>
        <rFont val="Times New Roman"/>
        <family val="1"/>
        <charset val="204"/>
      </rPr>
      <t>календарь массовый спорт утс</t>
    </r>
  </si>
  <si>
    <r>
  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«Готов к труду и обороне» (ГТО)</t>
    </r>
    <r>
      <rPr>
        <b/>
        <sz val="12"/>
        <color theme="1"/>
        <rFont val="Times New Roman"/>
        <family val="1"/>
        <charset val="204"/>
      </rPr>
      <t xml:space="preserve"> гку</t>
    </r>
  </si>
  <si>
    <t>В  течении 2017 года расходы по лечению спортивных травм  произведены спортсменам сборной России  по вольной борьбе Махову Б.В, и Гадисову А.М.</t>
  </si>
  <si>
    <r>
      <t xml:space="preserve">Адресная поддержка СДЮШОР </t>
    </r>
    <r>
      <rPr>
        <b/>
        <sz val="12"/>
        <color theme="1"/>
        <rFont val="Times New Roman"/>
        <family val="1"/>
        <charset val="204"/>
      </rPr>
      <t>(соглашение)</t>
    </r>
  </si>
  <si>
    <r>
      <t xml:space="preserve">Капвложения  в объекты  недвижимого имущества  государственной (муниципальной ) собственности                   </t>
    </r>
    <r>
      <rPr>
        <b/>
        <sz val="12"/>
        <color theme="1"/>
        <rFont val="Times New Roman"/>
        <family val="1"/>
        <charset val="204"/>
      </rPr>
      <t xml:space="preserve"> ( спорткомплекс г.Махачкала)</t>
    </r>
  </si>
  <si>
    <t>Доля жителей Республики Дагестан, выполнивших нормативы Всероссийского физкультурно-спортивного комплекса "Готов к труду и обороне" (ГТО), в общей численности населения Республики Дагестан, принявшего участие в сдаче нормативов Всероссийского физкультурно-спортивного комплекса "Готов к труду и обороне" (ГТО)</t>
  </si>
  <si>
    <t>Доля подведомственных государственных учреждений, реализующих программы спортивной подготовки в соответствии с федеральными стандартами спортивной подготовки, в общем количестве подведомственных государственных учреждений, осуществляющих деятельность в области физической культуры и спорта, в том числе для лиц с ограниченными возможностью эдоровья и инвалидов</t>
  </si>
  <si>
    <t>Олимпийские игры</t>
  </si>
  <si>
    <t>Паралимпийские игры</t>
  </si>
  <si>
    <t>7.9.</t>
  </si>
  <si>
    <t>В соответствии с утвержденным планом- графиком размещения заказов на  2017 года осуществляется размещение заказов на закупку  спортивного инвентаря, оборудования и  экипировки.</t>
  </si>
  <si>
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«Готов к труду и обороне» (ГТО)</t>
  </si>
  <si>
    <t>Материально-техническое обеспечение подведомственных государственных учреждений Республики Дагестан, реализующих государственные функции в области физической культуры и спорта Закупки</t>
  </si>
  <si>
    <t>Подпрограмма "Подготовка дагестанских спортсменов к ХХХ11 летним Олимпийским и летним Паралимпийским играм 2021 года в г. Токио (Япония), летним Сурдлимпийским играм 2021 года"</t>
  </si>
  <si>
    <t>Подпрограмма "Обеспечение управления физической культурой и спортом"</t>
  </si>
  <si>
    <t>Сведения о выделении и освоении финансовых средств на выполнение мероприятий государственной программы Республики Дагестан "Развитие физической культуры и спорта в Республике Дагестан на 2015-2020 годы"по состоянию на 1 января  2018г.</t>
  </si>
  <si>
    <t>Целевые индикаторы и показатели государственной  программы Республики Дагестан "Развитие физической культуры и спорта в Республике Дагестан на 2015-2020 годы"по состоянию на 1 января 2018 г.</t>
  </si>
  <si>
    <t>Информация о ходе мероприятий  государственной  программы Республики Дагестан "Развитие физической культуры и спорта в Республике Дагестан на 2015-2020 годы"по состоянию на 1 января 2018 г.</t>
  </si>
  <si>
    <t>грант</t>
  </si>
  <si>
    <t>По состоянию на 31 декабря 2017 года было проведено 10 республиканское спортивно-массовое и физкультурно-оздоровительное мероприятие с охватом 4500 спортсменов</t>
  </si>
  <si>
    <t>По состоянию на 31 декабря 2017 года в республике было проведено 115 республиканское спортивных мероприятий с охватом 11731 спортсменов</t>
  </si>
  <si>
    <t>отдел школ</t>
  </si>
  <si>
    <t>По итогам смотра-конкурса среди муниципальных образований РД места распределились следующим образом: в высокогорной зоне (Ботлихский район -1 место, Тляратинский район - 2 место, Шамильский район - 3 место); горной зоне (Левашинский район - 1 место, Гунибский район - 2 место, Гумбетовский район - 3 место); предгорной зоне (Сергокалинский район - 1 место, Буйнакский район - 2 место, С.Стальский район - 3 место); равнинной зоне (Хасавюртовский район - 1 место, Магарамкентский район - 2 место, Карабудахкентский район - 3 место); зоне городов (1 места так же поделили два города Махачкала и Хасавюрт, г.Кизилюрт - 2 место, г.Каспийск - 3 место)</t>
  </si>
  <si>
    <t>По состоянию на 31 декабря 2017 года дагестанские спортсмены приняли участие в 2 всероссийиском спортивно-массовом мероприятии с охватом 35 спортсменов.</t>
  </si>
  <si>
    <t xml:space="preserve">Проведено 39 тренировочных мероприятий с общим  количеством участников 1189 чел. </t>
  </si>
  <si>
    <t>По состоянию на 31 декабря 2017 года согласно единого календарного плана Минспорта РД дагестанские спортсмены приняли участие в 54 межрегиональных, 254 всероссийских (в том числе 40 УТС) и 51 международное спортивных мероприятиях с общим количеством участников 5777 человек</t>
  </si>
  <si>
    <t>123+350</t>
  </si>
  <si>
    <t xml:space="preserve"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+премия кавказские игры </t>
  </si>
  <si>
    <t xml:space="preserve"> в том числе закупки 244+123</t>
  </si>
  <si>
    <t>Итого по календарю м.с.</t>
  </si>
  <si>
    <t>Итого по календарю в.с.</t>
  </si>
  <si>
    <t xml:space="preserve"> вид расходов 113+244 без УТС </t>
  </si>
  <si>
    <t>итого</t>
  </si>
  <si>
    <t>м.с.</t>
  </si>
  <si>
    <t>в.с.</t>
  </si>
  <si>
    <t>о.п.</t>
  </si>
  <si>
    <t>а.у</t>
  </si>
  <si>
    <t>непрограммные мероприятия</t>
  </si>
  <si>
    <t>В ведении Министнрства по физической культуре и спорту Республики Дагестан находится 23 подведомственное учреждение дополнительного образования.  Субсидии предоставляются по мере поступления средств.</t>
  </si>
  <si>
    <t xml:space="preserve"> На 1 января 2018 года выплачены 154 спортсменам  </t>
  </si>
  <si>
    <t xml:space="preserve"> На 1 января 2018 года выплачены 82 тренерам и специалистам</t>
  </si>
  <si>
    <t xml:space="preserve"> На 1 января 2018 года выплачены 254 спортсменам и тренерам</t>
  </si>
  <si>
    <t xml:space="preserve"> На 1 января 2018 года выплачены 6 главным и старшим тренерам </t>
  </si>
  <si>
    <t>На строительство физкультурно-оздоровительного комплекса в  г. Кизляр предусмотрено 58343,0,0 тыс. рублей, в том числе: 55000,0 тыс. рублей из федерального бюджета и 3433,0 тыс. рублей из республиканского бюджета.  На 1 января 2018 года объект сдан.</t>
  </si>
  <si>
    <t>На 1 января 2018 года начислена стипендия 300 обучающимся:  в ГБ ПОУ РД  "Училище олимпийского резерва по футболу "Дагестан" г.Каспийск - 100 студентам и  в ГБ ПОУ РД "Училище олимпийского резерва" г.Хасавюрт - 200 студентам.</t>
  </si>
  <si>
    <t xml:space="preserve">Введен в эксплуатацию ФОК в г. Кизляр </t>
  </si>
  <si>
    <t>Плановые показатели достигнуты в связи с вводом эксплуатацию спортивных сооружений.</t>
  </si>
  <si>
    <r>
      <t xml:space="preserve">В ведении Министерства по физической культуре и спорту РД находятся 16 государственных бюджетных учреждений, осуществляющих спортивную подготовку для спортивных сборных команд Российской Федерации по олимпийским, паралимпийским и сурдлимпийским видам спорта, из них 12  специализированных детско-юношеских спортивных школ олимпийского резерва, с общим числом учащихся </t>
    </r>
    <r>
      <rPr>
        <sz val="12"/>
        <color rgb="FFFF0000"/>
        <rFont val="Times New Roman"/>
        <family val="1"/>
        <charset val="204"/>
      </rPr>
      <t>13890</t>
    </r>
    <r>
      <rPr>
        <sz val="12"/>
        <color theme="1"/>
        <rFont val="Times New Roman"/>
        <family val="1"/>
        <charset val="204"/>
      </rPr>
      <t xml:space="preserve"> чел., Региональный центр спортивной подготовки в г.Махачкале, Учебно- спортивная база имени А.Алиева в г.Избербаше, Дворец спорта имени А.Алиева в г.Каспийске и Дворец спорта в с. Леваши,  </t>
    </r>
  </si>
  <si>
    <t>Во всех УОР и СДЮСШОР подведомственных Минспорту РД реализуются программы спортивной подготовки на этапах спортиыного совершенствования и высшего спортивного мастерства.</t>
  </si>
  <si>
    <t>Успешное выступление дагестанских спортсмнов на международный спортивных меропритиях.</t>
  </si>
  <si>
    <t>Открыты новые отделения спортивных школ, в том числе на базе спортивных залов вновь созданных общеобразовательных школ</t>
  </si>
  <si>
    <t>По состоянию на 1 января 2018 года дагестанские спортсмены приняли участие в 1 тренировочном мепроприятии, по подготовке к фестивалю кульутры и спорта народов Кавказа с охватом 73 спортсмена.</t>
  </si>
  <si>
    <t>Участие в выполнении нормативов ГТО учащихся ДЮСШ и воспитаников секций по видам спорта</t>
  </si>
  <si>
    <t>В связи с успешной работой по привлечению разных слоев поселений к систематическим занятиям физической культурой и спортом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</si>
</sst>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"/>
    <numFmt numFmtId="166" formatCode="#,##0.000"/>
    <numFmt numFmtId="167" formatCode="0.000"/>
  </numFmts>
  <fonts count="36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1D1B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5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theme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59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164" fontId="2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center" wrapText="1"/>
    </xf>
    <xf numFmtId="164" fontId="1" fillId="3" borderId="7" xfId="0" applyNumberFormat="1" applyFont="1" applyFill="1" applyBorder="1" applyAlignment="1">
      <alignment horizontal="center" wrapText="1"/>
    </xf>
    <xf numFmtId="0" fontId="0" fillId="3" borderId="6" xfId="0" applyFill="1" applyBorder="1" applyAlignment="1">
      <alignment horizontal="right" vertical="top" wrapText="1"/>
    </xf>
    <xf numFmtId="0" fontId="0" fillId="0" borderId="0" xfId="0" applyFill="1" applyAlignment="1">
      <alignment wrapText="1"/>
    </xf>
    <xf numFmtId="0" fontId="6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9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wrapText="1"/>
    </xf>
    <xf numFmtId="164" fontId="2" fillId="3" borderId="10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right" vertical="top" wrapText="1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1" fontId="2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3" borderId="0" xfId="0" applyFont="1" applyFill="1" applyAlignment="1">
      <alignment wrapText="1"/>
    </xf>
    <xf numFmtId="0" fontId="21" fillId="3" borderId="6" xfId="0" applyFont="1" applyFill="1" applyBorder="1" applyAlignment="1">
      <alignment horizontal="right" vertical="top" wrapText="1"/>
    </xf>
    <xf numFmtId="0" fontId="18" fillId="3" borderId="1" xfId="0" applyFont="1" applyFill="1" applyBorder="1" applyAlignment="1">
      <alignment vertical="center" wrapText="1"/>
    </xf>
    <xf numFmtId="0" fontId="17" fillId="3" borderId="0" xfId="0" applyFont="1" applyFill="1" applyAlignment="1">
      <alignment wrapText="1"/>
    </xf>
    <xf numFmtId="0" fontId="0" fillId="3" borderId="0" xfId="0" applyFill="1" applyAlignment="1">
      <alignment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1" fillId="3" borderId="1" xfId="0" applyFont="1" applyFill="1" applyBorder="1" applyAlignment="1">
      <alignment horizontal="left"/>
    </xf>
    <xf numFmtId="166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5" fontId="6" fillId="0" borderId="0" xfId="0" applyNumberFormat="1" applyFont="1" applyAlignment="1">
      <alignment wrapText="1"/>
    </xf>
    <xf numFmtId="0" fontId="29" fillId="0" borderId="0" xfId="0" applyFont="1" applyAlignment="1">
      <alignment wrapText="1"/>
    </xf>
    <xf numFmtId="165" fontId="29" fillId="0" borderId="0" xfId="0" applyNumberFormat="1" applyFont="1" applyAlignment="1">
      <alignment wrapText="1"/>
    </xf>
    <xf numFmtId="164" fontId="6" fillId="0" borderId="0" xfId="0" applyNumberFormat="1" applyFont="1" applyAlignment="1">
      <alignment wrapText="1"/>
    </xf>
    <xf numFmtId="0" fontId="26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right" vertical="top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0" fillId="3" borderId="0" xfId="0" applyNumberFormat="1" applyFill="1" applyAlignment="1">
      <alignment wrapText="1"/>
    </xf>
    <xf numFmtId="164" fontId="18" fillId="3" borderId="7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wrapText="1"/>
    </xf>
    <xf numFmtId="0" fontId="31" fillId="3" borderId="0" xfId="0" applyFont="1" applyFill="1" applyAlignment="1">
      <alignment wrapText="1"/>
    </xf>
    <xf numFmtId="164" fontId="2" fillId="3" borderId="0" xfId="0" applyNumberFormat="1" applyFont="1" applyFill="1" applyAlignment="1">
      <alignment horizontal="right" wrapText="1"/>
    </xf>
    <xf numFmtId="165" fontId="2" fillId="3" borderId="0" xfId="0" applyNumberFormat="1" applyFont="1" applyFill="1" applyAlignment="1">
      <alignment wrapText="1"/>
    </xf>
    <xf numFmtId="0" fontId="32" fillId="3" borderId="0" xfId="0" applyFont="1" applyFill="1" applyAlignment="1">
      <alignment wrapText="1"/>
    </xf>
    <xf numFmtId="165" fontId="6" fillId="3" borderId="0" xfId="0" applyNumberFormat="1" applyFont="1" applyFill="1" applyAlignment="1">
      <alignment wrapText="1"/>
    </xf>
    <xf numFmtId="0" fontId="29" fillId="3" borderId="0" xfId="0" applyFont="1" applyFill="1" applyAlignment="1">
      <alignment wrapText="1"/>
    </xf>
    <xf numFmtId="0" fontId="30" fillId="3" borderId="0" xfId="0" applyFont="1" applyFill="1" applyAlignment="1">
      <alignment wrapText="1"/>
    </xf>
    <xf numFmtId="0" fontId="33" fillId="3" borderId="0" xfId="0" applyFont="1" applyFill="1" applyAlignment="1">
      <alignment wrapText="1"/>
    </xf>
    <xf numFmtId="1" fontId="33" fillId="3" borderId="0" xfId="0" applyNumberFormat="1" applyFont="1" applyFill="1" applyAlignment="1">
      <alignment horizontal="right" wrapText="1"/>
    </xf>
    <xf numFmtId="164" fontId="33" fillId="3" borderId="0" xfId="0" applyNumberFormat="1" applyFont="1" applyFill="1" applyAlignment="1">
      <alignment horizontal="right" wrapText="1"/>
    </xf>
    <xf numFmtId="164" fontId="6" fillId="3" borderId="0" xfId="0" applyNumberFormat="1" applyFont="1" applyFill="1" applyAlignment="1">
      <alignment horizontal="right" wrapText="1"/>
    </xf>
    <xf numFmtId="0" fontId="18" fillId="3" borderId="1" xfId="0" applyFont="1" applyFill="1" applyBorder="1" applyAlignment="1">
      <alignment vertical="top" wrapText="1"/>
    </xf>
    <xf numFmtId="0" fontId="18" fillId="3" borderId="0" xfId="0" applyFont="1" applyFill="1" applyAlignment="1">
      <alignment vertical="center" wrapText="1"/>
    </xf>
    <xf numFmtId="0" fontId="22" fillId="3" borderId="0" xfId="0" applyFont="1" applyFill="1" applyAlignment="1">
      <alignment wrapText="1"/>
    </xf>
    <xf numFmtId="0" fontId="18" fillId="3" borderId="1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vertical="center" wrapText="1"/>
    </xf>
    <xf numFmtId="0" fontId="18" fillId="3" borderId="9" xfId="0" applyFont="1" applyFill="1" applyBorder="1" applyAlignment="1">
      <alignment vertical="top" wrapText="1"/>
    </xf>
    <xf numFmtId="0" fontId="18" fillId="3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9" fillId="3" borderId="7" xfId="0" applyFont="1" applyFill="1" applyBorder="1" applyAlignment="1">
      <alignment horizontal="center" vertical="center" textRotation="90" wrapText="1"/>
    </xf>
    <xf numFmtId="0" fontId="8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165" fontId="2" fillId="3" borderId="1" xfId="0" applyNumberFormat="1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wrapText="1"/>
    </xf>
    <xf numFmtId="0" fontId="13" fillId="3" borderId="7" xfId="0" applyFont="1" applyFill="1" applyBorder="1" applyAlignment="1">
      <alignment horizontal="center" wrapText="1"/>
    </xf>
    <xf numFmtId="165" fontId="28" fillId="3" borderId="1" xfId="0" applyNumberFormat="1" applyFont="1" applyFill="1" applyBorder="1" applyAlignment="1">
      <alignment horizontal="center" wrapText="1"/>
    </xf>
    <xf numFmtId="164" fontId="4" fillId="3" borderId="7" xfId="0" applyNumberFormat="1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13" fillId="3" borderId="6" xfId="0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wrapText="1"/>
    </xf>
    <xf numFmtId="0" fontId="13" fillId="3" borderId="7" xfId="0" applyFont="1" applyFill="1" applyBorder="1" applyAlignment="1">
      <alignment wrapText="1"/>
    </xf>
    <xf numFmtId="165" fontId="13" fillId="3" borderId="1" xfId="0" applyNumberFormat="1" applyFont="1" applyFill="1" applyBorder="1" applyAlignment="1">
      <alignment horizontal="center" wrapText="1"/>
    </xf>
    <xf numFmtId="0" fontId="2" fillId="3" borderId="7" xfId="0" applyFont="1" applyFill="1" applyBorder="1" applyAlignment="1">
      <alignment wrapText="1"/>
    </xf>
    <xf numFmtId="164" fontId="2" fillId="3" borderId="7" xfId="0" applyNumberFormat="1" applyFont="1" applyFill="1" applyBorder="1" applyAlignment="1">
      <alignment horizontal="center" wrapText="1"/>
    </xf>
    <xf numFmtId="164" fontId="7" fillId="3" borderId="1" xfId="0" applyNumberFormat="1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164" fontId="5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  <xf numFmtId="0" fontId="0" fillId="3" borderId="7" xfId="0" applyFill="1" applyBorder="1" applyAlignment="1">
      <alignment horizontal="center" wrapText="1"/>
    </xf>
    <xf numFmtId="0" fontId="0" fillId="3" borderId="1" xfId="0" applyFill="1" applyBorder="1" applyAlignment="1">
      <alignment horizontal="right" wrapText="1"/>
    </xf>
    <xf numFmtId="0" fontId="0" fillId="3" borderId="6" xfId="0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165" fontId="1" fillId="3" borderId="1" xfId="0" applyNumberFormat="1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wrapText="1"/>
    </xf>
    <xf numFmtId="2" fontId="0" fillId="3" borderId="1" xfId="0" applyNumberFormat="1" applyFill="1" applyBorder="1" applyAlignment="1">
      <alignment horizontal="center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8" xfId="0" applyFill="1" applyBorder="1" applyAlignment="1">
      <alignment horizontal="right" vertical="top" wrapText="1"/>
    </xf>
    <xf numFmtId="0" fontId="1" fillId="3" borderId="9" xfId="0" applyFont="1" applyFill="1" applyBorder="1" applyAlignment="1">
      <alignment vertical="center" wrapText="1"/>
    </xf>
    <xf numFmtId="164" fontId="1" fillId="3" borderId="9" xfId="0" applyNumberFormat="1" applyFont="1" applyFill="1" applyBorder="1" applyAlignment="1">
      <alignment horizontal="center" wrapText="1"/>
    </xf>
    <xf numFmtId="0" fontId="6" fillId="3" borderId="0" xfId="0" applyFont="1" applyFill="1" applyAlignment="1">
      <alignment horizontal="right" vertical="top" wrapText="1"/>
    </xf>
    <xf numFmtId="0" fontId="18" fillId="2" borderId="1" xfId="0" applyFont="1" applyFill="1" applyBorder="1" applyAlignment="1">
      <alignment horizontal="center" vertical="center" wrapText="1"/>
    </xf>
    <xf numFmtId="164" fontId="2" fillId="3" borderId="0" xfId="0" applyNumberFormat="1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vertical="center"/>
    </xf>
    <xf numFmtId="0" fontId="6" fillId="5" borderId="0" xfId="0" applyFont="1" applyFill="1" applyAlignment="1">
      <alignment wrapText="1"/>
    </xf>
    <xf numFmtId="0" fontId="18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0" fillId="5" borderId="0" xfId="0" applyNumberFormat="1" applyFill="1" applyAlignment="1">
      <alignment wrapText="1"/>
    </xf>
    <xf numFmtId="165" fontId="18" fillId="2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18" fillId="4" borderId="0" xfId="0" applyFont="1" applyFill="1" applyAlignment="1">
      <alignment wrapText="1"/>
    </xf>
    <xf numFmtId="0" fontId="18" fillId="4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164" fontId="6" fillId="2" borderId="0" xfId="0" applyNumberFormat="1" applyFont="1" applyFill="1" applyAlignment="1">
      <alignment horizontal="right" wrapText="1"/>
    </xf>
    <xf numFmtId="164" fontId="7" fillId="2" borderId="1" xfId="0" applyNumberFormat="1" applyFont="1" applyFill="1" applyBorder="1" applyAlignment="1">
      <alignment horizontal="center" wrapText="1"/>
    </xf>
    <xf numFmtId="164" fontId="7" fillId="3" borderId="7" xfId="0" applyNumberFormat="1" applyFont="1" applyFill="1" applyBorder="1" applyAlignment="1">
      <alignment horizontal="center" wrapText="1"/>
    </xf>
    <xf numFmtId="165" fontId="7" fillId="3" borderId="1" xfId="0" applyNumberFormat="1" applyFont="1" applyFill="1" applyBorder="1" applyAlignment="1">
      <alignment horizontal="center" wrapText="1"/>
    </xf>
    <xf numFmtId="165" fontId="35" fillId="3" borderId="1" xfId="0" applyNumberFormat="1" applyFont="1" applyFill="1" applyBorder="1" applyAlignment="1">
      <alignment horizontal="center" wrapText="1"/>
    </xf>
    <xf numFmtId="165" fontId="0" fillId="2" borderId="0" xfId="0" applyNumberFormat="1" applyFill="1" applyAlignment="1">
      <alignment wrapText="1"/>
    </xf>
    <xf numFmtId="0" fontId="25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164" fontId="0" fillId="2" borderId="0" xfId="0" applyNumberFormat="1" applyFill="1" applyAlignment="1">
      <alignment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8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wrapText="1"/>
    </xf>
    <xf numFmtId="164" fontId="1" fillId="7" borderId="1" xfId="0" applyNumberFormat="1" applyFont="1" applyFill="1" applyBorder="1" applyAlignment="1">
      <alignment horizontal="center" wrapText="1"/>
    </xf>
    <xf numFmtId="165" fontId="2" fillId="3" borderId="1" xfId="0" applyNumberFormat="1" applyFont="1" applyFill="1" applyBorder="1" applyAlignment="1">
      <alignment wrapText="1"/>
    </xf>
    <xf numFmtId="0" fontId="6" fillId="3" borderId="1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164" fontId="12" fillId="2" borderId="7" xfId="0" applyNumberFormat="1" applyFont="1" applyFill="1" applyBorder="1" applyAlignment="1">
      <alignment horizontal="center" vertical="center" wrapText="1"/>
    </xf>
    <xf numFmtId="0" fontId="34" fillId="2" borderId="0" xfId="0" applyFont="1" applyFill="1" applyAlignment="1">
      <alignment wrapText="1"/>
    </xf>
    <xf numFmtId="0" fontId="34" fillId="2" borderId="0" xfId="0" applyNumberFormat="1" applyFont="1" applyFill="1" applyAlignment="1">
      <alignment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wrapText="1"/>
    </xf>
    <xf numFmtId="0" fontId="20" fillId="2" borderId="0" xfId="1" applyFill="1" applyAlignment="1" applyProtection="1"/>
    <xf numFmtId="0" fontId="9" fillId="2" borderId="7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4" fontId="33" fillId="2" borderId="0" xfId="0" applyNumberFormat="1" applyFont="1" applyFill="1" applyAlignment="1">
      <alignment horizontal="right" wrapText="1"/>
    </xf>
    <xf numFmtId="2" fontId="33" fillId="2" borderId="0" xfId="0" applyNumberFormat="1" applyFont="1" applyFill="1" applyAlignment="1">
      <alignment wrapText="1"/>
    </xf>
    <xf numFmtId="0" fontId="1" fillId="3" borderId="11" xfId="0" applyFont="1" applyFill="1" applyBorder="1" applyAlignment="1"/>
    <xf numFmtId="0" fontId="1" fillId="3" borderId="2" xfId="0" applyFont="1" applyFill="1" applyBorder="1" applyAlignment="1"/>
    <xf numFmtId="164" fontId="1" fillId="3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7" fillId="3" borderId="6" xfId="1" applyFont="1" applyFill="1" applyBorder="1" applyAlignment="1" applyProtection="1">
      <alignment horizontal="center" vertical="center"/>
    </xf>
    <xf numFmtId="0" fontId="27" fillId="3" borderId="1" xfId="1" applyFont="1" applyFill="1" applyBorder="1" applyAlignment="1" applyProtection="1">
      <alignment horizontal="center" vertical="center"/>
    </xf>
    <xf numFmtId="0" fontId="27" fillId="3" borderId="7" xfId="1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6" fillId="0" borderId="0" xfId="0" applyFont="1" applyAlignment="1">
      <alignment horizontal="right" vertical="center" wrapText="1"/>
    </xf>
    <xf numFmtId="0" fontId="26" fillId="3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4" fillId="3" borderId="11" xfId="1" applyFont="1" applyFill="1" applyBorder="1" applyAlignment="1" applyProtection="1">
      <alignment horizontal="center"/>
    </xf>
    <xf numFmtId="0" fontId="24" fillId="3" borderId="2" xfId="1" applyFont="1" applyFill="1" applyBorder="1" applyAlignment="1" applyProtection="1">
      <alignment horizontal="center"/>
    </xf>
    <xf numFmtId="0" fontId="24" fillId="3" borderId="12" xfId="1" applyFont="1" applyFill="1" applyBorder="1" applyAlignment="1" applyProtection="1">
      <alignment horizontal="center"/>
    </xf>
    <xf numFmtId="0" fontId="26" fillId="0" borderId="0" xfId="0" applyFont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4" xfId="0" applyFont="1" applyFill="1" applyBorder="1" applyAlignment="1">
      <alignment wrapText="1"/>
    </xf>
    <xf numFmtId="0" fontId="14" fillId="3" borderId="5" xfId="0" applyFont="1" applyFill="1" applyBorder="1" applyAlignment="1">
      <alignment wrapText="1"/>
    </xf>
    <xf numFmtId="0" fontId="0" fillId="4" borderId="0" xfId="0" applyFill="1" applyAlignment="1">
      <alignment horizontal="left" vertical="top" wrapText="1"/>
    </xf>
    <xf numFmtId="0" fontId="24" fillId="3" borderId="6" xfId="1" applyFont="1" applyFill="1" applyBorder="1" applyAlignment="1" applyProtection="1">
      <alignment horizontal="center" vertical="top" wrapText="1"/>
    </xf>
    <xf numFmtId="0" fontId="24" fillId="3" borderId="1" xfId="1" applyFont="1" applyFill="1" applyBorder="1" applyAlignment="1" applyProtection="1">
      <alignment horizontal="center" vertical="top" wrapText="1"/>
    </xf>
    <xf numFmtId="0" fontId="24" fillId="3" borderId="7" xfId="1" applyFont="1" applyFill="1" applyBorder="1" applyAlignment="1" applyProtection="1">
      <alignment horizontal="center" vertical="top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164" fontId="6" fillId="3" borderId="0" xfId="0" applyNumberFormat="1" applyFont="1" applyFill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6600"/>
      <color rgb="FF00FFFF"/>
      <color rgb="FF73F5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1"/>
  <sheetViews>
    <sheetView view="pageBreakPreview" topLeftCell="A48" zoomScale="70" zoomScaleNormal="70" zoomScaleSheetLayoutView="70" workbookViewId="0">
      <selection sqref="A1:D71"/>
    </sheetView>
  </sheetViews>
  <sheetFormatPr defaultColWidth="9.140625" defaultRowHeight="15.75"/>
  <cols>
    <col min="1" max="1" width="4.42578125" style="4" bestFit="1" customWidth="1"/>
    <col min="2" max="2" width="83" style="2" customWidth="1"/>
    <col min="3" max="3" width="85.5703125" style="2" customWidth="1"/>
    <col min="4" max="4" width="54.85546875" style="12" customWidth="1"/>
    <col min="5" max="5" width="28.7109375" style="1" customWidth="1"/>
    <col min="6" max="16384" width="9.140625" style="1"/>
  </cols>
  <sheetData>
    <row r="1" spans="1:8" ht="33" customHeight="1">
      <c r="A1" s="213" t="s">
        <v>66</v>
      </c>
      <c r="B1" s="213"/>
      <c r="C1" s="213"/>
      <c r="D1" s="213"/>
    </row>
    <row r="2" spans="1:8" ht="45" customHeight="1">
      <c r="A2" s="214" t="s">
        <v>244</v>
      </c>
      <c r="B2" s="214"/>
      <c r="C2" s="214"/>
      <c r="D2" s="214"/>
      <c r="E2" s="52"/>
      <c r="F2" s="15"/>
      <c r="G2" s="15"/>
      <c r="H2" s="15"/>
    </row>
    <row r="3" spans="1:8" ht="19.5" customHeight="1" thickBot="1">
      <c r="A3" s="53"/>
      <c r="B3" s="54"/>
      <c r="C3" s="54"/>
      <c r="D3" s="55"/>
      <c r="E3" s="15"/>
      <c r="F3" s="15"/>
      <c r="G3" s="15"/>
      <c r="H3" s="15"/>
    </row>
    <row r="4" spans="1:8" s="15" customFormat="1" ht="71.25" customHeight="1">
      <c r="A4" s="17" t="s">
        <v>41</v>
      </c>
      <c r="B4" s="18" t="s">
        <v>0</v>
      </c>
      <c r="C4" s="151" t="s">
        <v>67</v>
      </c>
      <c r="D4" s="153" t="s">
        <v>68</v>
      </c>
    </row>
    <row r="5" spans="1:8" s="15" customFormat="1">
      <c r="A5" s="40">
        <v>1</v>
      </c>
      <c r="B5" s="152">
        <v>2</v>
      </c>
      <c r="C5" s="152">
        <v>3</v>
      </c>
      <c r="D5" s="154">
        <v>4</v>
      </c>
    </row>
    <row r="6" spans="1:8" ht="35.25" customHeight="1">
      <c r="A6" s="201" t="s">
        <v>160</v>
      </c>
      <c r="B6" s="202"/>
      <c r="C6" s="202"/>
      <c r="D6" s="203"/>
      <c r="E6" s="15"/>
      <c r="F6" s="15"/>
      <c r="G6" s="15"/>
      <c r="H6" s="15"/>
    </row>
    <row r="7" spans="1:8" ht="15.75" customHeight="1">
      <c r="A7" s="195" t="s">
        <v>161</v>
      </c>
      <c r="B7" s="196"/>
      <c r="C7" s="196"/>
      <c r="D7" s="197"/>
      <c r="E7" s="15"/>
      <c r="F7" s="15"/>
      <c r="G7" s="15"/>
      <c r="H7" s="15"/>
    </row>
    <row r="8" spans="1:8" s="172" customFormat="1" ht="60.6" customHeight="1">
      <c r="A8" s="168">
        <v>1</v>
      </c>
      <c r="B8" s="169" t="s">
        <v>238</v>
      </c>
      <c r="C8" s="170" t="s">
        <v>246</v>
      </c>
      <c r="D8" s="171" t="s">
        <v>93</v>
      </c>
      <c r="E8" s="172" t="s">
        <v>212</v>
      </c>
    </row>
    <row r="9" spans="1:8" s="172" customFormat="1" ht="149.44999999999999" customHeight="1">
      <c r="A9" s="168">
        <v>2</v>
      </c>
      <c r="B9" s="169" t="s">
        <v>1</v>
      </c>
      <c r="C9" s="184" t="s">
        <v>249</v>
      </c>
      <c r="D9" s="171" t="s">
        <v>93</v>
      </c>
      <c r="E9" s="172" t="s">
        <v>212</v>
      </c>
    </row>
    <row r="10" spans="1:8" ht="33.75" customHeight="1">
      <c r="A10" s="210" t="s">
        <v>162</v>
      </c>
      <c r="B10" s="215"/>
      <c r="C10" s="215"/>
      <c r="D10" s="216"/>
      <c r="E10" s="15"/>
      <c r="F10" s="15"/>
      <c r="G10" s="15"/>
      <c r="H10" s="15"/>
    </row>
    <row r="11" spans="1:8" s="172" customFormat="1" ht="63.6" customHeight="1">
      <c r="A11" s="168">
        <v>3</v>
      </c>
      <c r="B11" s="169" t="s">
        <v>3</v>
      </c>
      <c r="C11" s="170" t="s">
        <v>250</v>
      </c>
      <c r="D11" s="171" t="s">
        <v>93</v>
      </c>
      <c r="E11" s="172" t="s">
        <v>212</v>
      </c>
    </row>
    <row r="12" spans="1:8" s="172" customFormat="1" ht="65.45" customHeight="1">
      <c r="A12" s="168">
        <v>4</v>
      </c>
      <c r="B12" s="169" t="s">
        <v>6</v>
      </c>
      <c r="C12" s="170" t="s">
        <v>278</v>
      </c>
      <c r="D12" s="171" t="s">
        <v>93</v>
      </c>
      <c r="E12" s="172" t="s">
        <v>212</v>
      </c>
    </row>
    <row r="13" spans="1:8">
      <c r="A13" s="28"/>
      <c r="B13" s="150" t="s">
        <v>4</v>
      </c>
      <c r="C13" s="150"/>
      <c r="D13" s="23"/>
      <c r="E13" s="15"/>
      <c r="F13" s="15"/>
      <c r="G13" s="15"/>
      <c r="H13" s="15"/>
    </row>
    <row r="14" spans="1:8" ht="42" customHeight="1">
      <c r="A14" s="210" t="s">
        <v>163</v>
      </c>
      <c r="B14" s="211"/>
      <c r="C14" s="211"/>
      <c r="D14" s="212"/>
      <c r="E14" s="15"/>
      <c r="F14" s="15"/>
      <c r="G14" s="15"/>
      <c r="H14" s="15"/>
    </row>
    <row r="15" spans="1:8" s="126" customFormat="1" ht="99.6" customHeight="1">
      <c r="A15" s="28">
        <v>5</v>
      </c>
      <c r="B15" s="59" t="s">
        <v>164</v>
      </c>
      <c r="C15" s="157" t="s">
        <v>265</v>
      </c>
      <c r="D15" s="21" t="s">
        <v>215</v>
      </c>
      <c r="E15" s="15" t="s">
        <v>206</v>
      </c>
    </row>
    <row r="16" spans="1:8" s="126" customFormat="1" ht="63">
      <c r="A16" s="28">
        <v>6</v>
      </c>
      <c r="B16" s="59" t="s">
        <v>165</v>
      </c>
      <c r="C16" s="59" t="s">
        <v>222</v>
      </c>
      <c r="D16" s="21" t="s">
        <v>214</v>
      </c>
      <c r="E16" s="15" t="s">
        <v>206</v>
      </c>
    </row>
    <row r="17" spans="1:8">
      <c r="A17" s="195" t="s">
        <v>8</v>
      </c>
      <c r="B17" s="196"/>
      <c r="C17" s="196"/>
      <c r="D17" s="197"/>
      <c r="E17" s="15"/>
      <c r="F17" s="15"/>
      <c r="G17" s="15"/>
      <c r="H17" s="15"/>
    </row>
    <row r="18" spans="1:8" ht="31.5">
      <c r="A18" s="28">
        <v>7</v>
      </c>
      <c r="B18" s="59" t="s">
        <v>9</v>
      </c>
      <c r="C18" s="59" t="s">
        <v>222</v>
      </c>
      <c r="D18" s="21" t="s">
        <v>93</v>
      </c>
      <c r="E18" s="15"/>
      <c r="F18" s="15"/>
      <c r="G18" s="15"/>
      <c r="H18" s="15"/>
    </row>
    <row r="19" spans="1:8">
      <c r="A19" s="195" t="s">
        <v>10</v>
      </c>
      <c r="B19" s="196"/>
      <c r="C19" s="196"/>
      <c r="D19" s="197"/>
      <c r="E19" s="15"/>
      <c r="F19" s="15"/>
      <c r="G19" s="15"/>
      <c r="H19" s="15"/>
    </row>
    <row r="20" spans="1:8" ht="101.25" customHeight="1">
      <c r="A20" s="28">
        <v>8</v>
      </c>
      <c r="B20" s="59" t="s">
        <v>11</v>
      </c>
      <c r="C20" s="59" t="s">
        <v>95</v>
      </c>
      <c r="D20" s="21" t="s">
        <v>93</v>
      </c>
      <c r="E20" s="15"/>
      <c r="F20" s="15"/>
      <c r="G20" s="15"/>
      <c r="H20" s="15"/>
    </row>
    <row r="21" spans="1:8" ht="45" customHeight="1">
      <c r="A21" s="195" t="s">
        <v>166</v>
      </c>
      <c r="B21" s="196"/>
      <c r="C21" s="196"/>
      <c r="D21" s="197"/>
      <c r="E21" s="15"/>
      <c r="F21" s="15"/>
      <c r="G21" s="15"/>
      <c r="H21" s="15"/>
    </row>
    <row r="22" spans="1:8" ht="106.5" customHeight="1">
      <c r="A22" s="28" t="s">
        <v>167</v>
      </c>
      <c r="B22" s="59" t="s">
        <v>168</v>
      </c>
      <c r="C22" s="59" t="s">
        <v>91</v>
      </c>
      <c r="D22" s="21" t="s">
        <v>93</v>
      </c>
      <c r="E22" s="15"/>
      <c r="F22" s="15"/>
      <c r="G22" s="15"/>
      <c r="H22" s="15"/>
    </row>
    <row r="23" spans="1:8" ht="101.25" customHeight="1">
      <c r="A23" s="28" t="s">
        <v>169</v>
      </c>
      <c r="B23" s="59" t="s">
        <v>170</v>
      </c>
      <c r="C23" s="59" t="s">
        <v>223</v>
      </c>
      <c r="D23" s="21" t="s">
        <v>93</v>
      </c>
      <c r="E23" s="15"/>
      <c r="F23" s="15"/>
      <c r="G23" s="15"/>
      <c r="H23" s="15"/>
    </row>
    <row r="24" spans="1:8" ht="15.75" customHeight="1">
      <c r="A24" s="207" t="s">
        <v>171</v>
      </c>
      <c r="B24" s="208"/>
      <c r="C24" s="208"/>
      <c r="D24" s="209"/>
      <c r="E24" s="15"/>
      <c r="F24" s="15"/>
      <c r="G24" s="15"/>
      <c r="H24" s="15"/>
    </row>
    <row r="25" spans="1:8" s="11" customFormat="1" ht="39" customHeight="1">
      <c r="A25" s="195" t="s">
        <v>172</v>
      </c>
      <c r="B25" s="196"/>
      <c r="C25" s="196"/>
      <c r="D25" s="197"/>
      <c r="E25" s="15"/>
      <c r="F25" s="15"/>
      <c r="G25" s="15"/>
      <c r="H25" s="15"/>
    </row>
    <row r="26" spans="1:8" s="172" customFormat="1" ht="93.75" customHeight="1">
      <c r="A26" s="168">
        <v>11</v>
      </c>
      <c r="B26" s="169" t="s">
        <v>173</v>
      </c>
      <c r="C26" s="170" t="s">
        <v>247</v>
      </c>
      <c r="D26" s="171" t="s">
        <v>93</v>
      </c>
      <c r="E26" s="172" t="s">
        <v>211</v>
      </c>
      <c r="F26" s="173"/>
    </row>
    <row r="27" spans="1:8" s="11" customFormat="1" ht="42.75" customHeight="1">
      <c r="A27" s="195" t="s">
        <v>174</v>
      </c>
      <c r="B27" s="196"/>
      <c r="C27" s="196"/>
      <c r="D27" s="197"/>
      <c r="E27" s="15"/>
      <c r="F27" s="15"/>
      <c r="G27" s="15"/>
      <c r="H27" s="15"/>
    </row>
    <row r="28" spans="1:8" s="172" customFormat="1" ht="66.599999999999994" customHeight="1">
      <c r="A28" s="168">
        <v>12</v>
      </c>
      <c r="B28" s="169" t="s">
        <v>175</v>
      </c>
      <c r="C28" s="169" t="s">
        <v>252</v>
      </c>
      <c r="D28" s="171" t="s">
        <v>93</v>
      </c>
      <c r="E28" s="172" t="s">
        <v>211</v>
      </c>
      <c r="F28" s="173"/>
    </row>
    <row r="29" spans="1:8" s="172" customFormat="1" ht="66.599999999999994" customHeight="1">
      <c r="A29" s="168">
        <v>13</v>
      </c>
      <c r="B29" s="169" t="s">
        <v>5</v>
      </c>
      <c r="C29" s="169" t="s">
        <v>251</v>
      </c>
      <c r="D29" s="171" t="s">
        <v>93</v>
      </c>
      <c r="E29" s="172" t="s">
        <v>210</v>
      </c>
    </row>
    <row r="30" spans="1:8" ht="42" customHeight="1">
      <c r="A30" s="195" t="s">
        <v>176</v>
      </c>
      <c r="B30" s="196"/>
      <c r="C30" s="196"/>
      <c r="D30" s="197"/>
      <c r="E30" s="15"/>
      <c r="F30" s="15"/>
      <c r="G30" s="15"/>
      <c r="H30" s="15"/>
    </row>
    <row r="31" spans="1:8" ht="129.6" customHeight="1">
      <c r="A31" s="28">
        <v>14</v>
      </c>
      <c r="B31" s="59" t="s">
        <v>177</v>
      </c>
      <c r="C31" s="59" t="s">
        <v>274</v>
      </c>
      <c r="D31" s="21" t="s">
        <v>93</v>
      </c>
      <c r="E31" s="15" t="s">
        <v>206</v>
      </c>
      <c r="F31" s="15"/>
      <c r="G31" s="15"/>
      <c r="H31" s="15"/>
    </row>
    <row r="32" spans="1:8" ht="78.75">
      <c r="A32" s="28">
        <v>15</v>
      </c>
      <c r="B32" s="59" t="s">
        <v>178</v>
      </c>
      <c r="C32" s="59" t="s">
        <v>224</v>
      </c>
      <c r="D32" s="21" t="s">
        <v>93</v>
      </c>
      <c r="E32" s="15"/>
      <c r="F32" s="15"/>
      <c r="G32" s="15"/>
      <c r="H32" s="15"/>
    </row>
    <row r="33" spans="1:8" s="11" customFormat="1" ht="65.25" customHeight="1">
      <c r="A33" s="195" t="s">
        <v>179</v>
      </c>
      <c r="B33" s="196"/>
      <c r="C33" s="196"/>
      <c r="D33" s="197"/>
      <c r="E33" s="15"/>
      <c r="F33" s="15"/>
      <c r="G33" s="15"/>
      <c r="H33" s="15"/>
    </row>
    <row r="34" spans="1:8" s="11" customFormat="1" ht="141.75">
      <c r="A34" s="28">
        <v>16</v>
      </c>
      <c r="B34" s="59" t="s">
        <v>180</v>
      </c>
      <c r="C34" s="59" t="s">
        <v>213</v>
      </c>
      <c r="D34" s="21" t="s">
        <v>93</v>
      </c>
      <c r="E34" s="15"/>
      <c r="F34" s="56"/>
      <c r="G34" s="15"/>
      <c r="H34" s="15"/>
    </row>
    <row r="35" spans="1:8" s="126" customFormat="1" ht="63">
      <c r="A35" s="28">
        <v>17</v>
      </c>
      <c r="B35" s="59" t="s">
        <v>181</v>
      </c>
      <c r="C35" s="59" t="s">
        <v>271</v>
      </c>
      <c r="D35" s="21" t="s">
        <v>93</v>
      </c>
      <c r="F35" s="127"/>
    </row>
    <row r="36" spans="1:8" s="126" customFormat="1" ht="110.25">
      <c r="A36" s="28">
        <v>18</v>
      </c>
      <c r="B36" s="59" t="s">
        <v>182</v>
      </c>
      <c r="C36" s="59" t="s">
        <v>237</v>
      </c>
      <c r="D36" s="21" t="s">
        <v>93</v>
      </c>
      <c r="E36" s="126" t="s">
        <v>206</v>
      </c>
    </row>
    <row r="37" spans="1:8" s="11" customFormat="1" ht="33" customHeight="1">
      <c r="A37" s="201" t="s">
        <v>61</v>
      </c>
      <c r="B37" s="202"/>
      <c r="C37" s="202"/>
      <c r="D37" s="203"/>
      <c r="E37" s="15"/>
      <c r="F37" s="15"/>
      <c r="G37" s="15"/>
      <c r="H37" s="15"/>
    </row>
    <row r="38" spans="1:8" s="11" customFormat="1" ht="15.75" customHeight="1">
      <c r="A38" s="198" t="s">
        <v>59</v>
      </c>
      <c r="B38" s="199"/>
      <c r="C38" s="199"/>
      <c r="D38" s="200"/>
      <c r="E38" s="15"/>
      <c r="F38" s="15"/>
      <c r="G38" s="15"/>
      <c r="H38" s="15"/>
    </row>
    <row r="39" spans="1:8" s="11" customFormat="1" ht="69" customHeight="1">
      <c r="A39" s="28">
        <v>19</v>
      </c>
      <c r="B39" s="59" t="s">
        <v>13</v>
      </c>
      <c r="C39" s="59" t="s">
        <v>223</v>
      </c>
      <c r="D39" s="21" t="s">
        <v>93</v>
      </c>
      <c r="E39" s="15"/>
      <c r="F39" s="15"/>
      <c r="G39" s="15"/>
      <c r="H39" s="15"/>
    </row>
    <row r="40" spans="1:8" s="11" customFormat="1" ht="39.75" customHeight="1">
      <c r="A40" s="198" t="s">
        <v>60</v>
      </c>
      <c r="B40" s="199"/>
      <c r="C40" s="199"/>
      <c r="D40" s="200"/>
      <c r="E40" s="15"/>
      <c r="F40" s="15"/>
      <c r="G40" s="15"/>
      <c r="H40" s="15"/>
    </row>
    <row r="41" spans="1:8" s="11" customFormat="1" ht="19.5" customHeight="1">
      <c r="A41" s="198" t="s">
        <v>14</v>
      </c>
      <c r="B41" s="199"/>
      <c r="C41" s="199"/>
      <c r="D41" s="200"/>
      <c r="E41" s="15"/>
      <c r="F41" s="15"/>
      <c r="G41" s="15"/>
      <c r="H41" s="15"/>
    </row>
    <row r="42" spans="1:8" s="172" customFormat="1" ht="76.900000000000006" customHeight="1">
      <c r="A42" s="168">
        <v>20</v>
      </c>
      <c r="B42" s="169" t="s">
        <v>15</v>
      </c>
      <c r="C42" s="169" t="s">
        <v>266</v>
      </c>
      <c r="D42" s="174" t="s">
        <v>93</v>
      </c>
      <c r="E42" s="172" t="s">
        <v>217</v>
      </c>
    </row>
    <row r="43" spans="1:8" s="172" customFormat="1" ht="47.25">
      <c r="A43" s="168">
        <v>21</v>
      </c>
      <c r="B43" s="169" t="s">
        <v>16</v>
      </c>
      <c r="C43" s="169" t="s">
        <v>267</v>
      </c>
      <c r="D43" s="174" t="s">
        <v>93</v>
      </c>
      <c r="E43" s="172" t="s">
        <v>217</v>
      </c>
    </row>
    <row r="44" spans="1:8" s="172" customFormat="1" ht="63">
      <c r="A44" s="168">
        <v>22</v>
      </c>
      <c r="B44" s="169" t="s">
        <v>17</v>
      </c>
      <c r="C44" s="169" t="s">
        <v>268</v>
      </c>
      <c r="D44" s="174" t="s">
        <v>93</v>
      </c>
      <c r="E44" s="172" t="s">
        <v>217</v>
      </c>
    </row>
    <row r="45" spans="1:8" ht="42" customHeight="1">
      <c r="A45" s="198" t="s">
        <v>62</v>
      </c>
      <c r="B45" s="199"/>
      <c r="C45" s="199"/>
      <c r="D45" s="200"/>
      <c r="E45" s="15"/>
      <c r="F45" s="15"/>
      <c r="G45" s="15"/>
      <c r="H45" s="15"/>
    </row>
    <row r="46" spans="1:8" ht="47.25">
      <c r="A46" s="28">
        <v>23</v>
      </c>
      <c r="B46" s="59" t="s">
        <v>18</v>
      </c>
      <c r="C46" s="59" t="s">
        <v>229</v>
      </c>
      <c r="D46" s="21" t="s">
        <v>93</v>
      </c>
      <c r="E46" s="15"/>
      <c r="F46" s="15"/>
      <c r="G46" s="15"/>
      <c r="H46" s="15"/>
    </row>
    <row r="47" spans="1:8" ht="28.5" customHeight="1">
      <c r="A47" s="198" t="s">
        <v>63</v>
      </c>
      <c r="B47" s="199"/>
      <c r="C47" s="199"/>
      <c r="D47" s="200"/>
      <c r="E47" s="15"/>
      <c r="F47" s="15"/>
      <c r="G47" s="15"/>
      <c r="H47" s="15"/>
    </row>
    <row r="48" spans="1:8" s="129" customFormat="1" ht="31.5">
      <c r="A48" s="28">
        <v>24</v>
      </c>
      <c r="B48" s="59" t="s">
        <v>19</v>
      </c>
      <c r="C48" s="148" t="s">
        <v>269</v>
      </c>
      <c r="D48" s="21" t="s">
        <v>93</v>
      </c>
      <c r="E48" s="129" t="s">
        <v>210</v>
      </c>
    </row>
    <row r="49" spans="1:8" ht="28.5" customHeight="1">
      <c r="A49" s="198" t="s">
        <v>64</v>
      </c>
      <c r="B49" s="199"/>
      <c r="C49" s="199"/>
      <c r="D49" s="200"/>
      <c r="E49" s="15"/>
      <c r="F49" s="15"/>
      <c r="G49" s="15"/>
      <c r="H49" s="15"/>
    </row>
    <row r="50" spans="1:8" ht="39.75" customHeight="1">
      <c r="A50" s="28">
        <v>25</v>
      </c>
      <c r="B50" s="59" t="s">
        <v>20</v>
      </c>
      <c r="C50" s="59" t="s">
        <v>221</v>
      </c>
      <c r="D50" s="21" t="s">
        <v>93</v>
      </c>
      <c r="E50" s="15"/>
      <c r="F50" s="15"/>
      <c r="G50" s="15"/>
      <c r="H50" s="15"/>
    </row>
    <row r="51" spans="1:8" ht="31.5">
      <c r="A51" s="28">
        <v>26</v>
      </c>
      <c r="B51" s="59" t="s">
        <v>21</v>
      </c>
      <c r="C51" s="59"/>
      <c r="D51" s="21" t="s">
        <v>93</v>
      </c>
      <c r="E51" s="39"/>
      <c r="F51" s="15"/>
      <c r="G51" s="15"/>
      <c r="H51" s="15"/>
    </row>
    <row r="52" spans="1:8" ht="20.25" customHeight="1">
      <c r="A52" s="201" t="s">
        <v>23</v>
      </c>
      <c r="B52" s="202"/>
      <c r="C52" s="202"/>
      <c r="D52" s="203"/>
      <c r="E52" s="15"/>
      <c r="F52" s="15"/>
      <c r="G52" s="15"/>
      <c r="H52" s="15"/>
    </row>
    <row r="53" spans="1:8" ht="47.25" customHeight="1">
      <c r="A53" s="204" t="s">
        <v>65</v>
      </c>
      <c r="B53" s="205"/>
      <c r="C53" s="205"/>
      <c r="D53" s="206"/>
      <c r="E53" s="15"/>
      <c r="F53" s="15"/>
      <c r="G53" s="15"/>
      <c r="H53" s="15"/>
    </row>
    <row r="54" spans="1:8" ht="63">
      <c r="A54" s="28">
        <v>27</v>
      </c>
      <c r="B54" s="59" t="s">
        <v>24</v>
      </c>
      <c r="C54" s="59" t="s">
        <v>226</v>
      </c>
      <c r="D54" s="21" t="s">
        <v>93</v>
      </c>
      <c r="E54" s="15"/>
      <c r="F54" s="15"/>
      <c r="G54" s="15"/>
      <c r="H54" s="15"/>
    </row>
    <row r="55" spans="1:8" ht="31.5">
      <c r="A55" s="28">
        <v>28</v>
      </c>
      <c r="B55" s="60" t="s">
        <v>25</v>
      </c>
      <c r="C55" s="60" t="s">
        <v>183</v>
      </c>
      <c r="D55" s="21" t="s">
        <v>93</v>
      </c>
      <c r="E55" s="15"/>
      <c r="F55" s="15"/>
      <c r="G55" s="15"/>
      <c r="H55" s="15"/>
    </row>
    <row r="56" spans="1:8">
      <c r="A56" s="195" t="s">
        <v>26</v>
      </c>
      <c r="B56" s="196"/>
      <c r="C56" s="196"/>
      <c r="D56" s="197"/>
      <c r="E56" s="15"/>
      <c r="F56" s="15"/>
      <c r="G56" s="15"/>
      <c r="H56" s="15"/>
    </row>
    <row r="57" spans="1:8" ht="31.5">
      <c r="A57" s="28">
        <v>29</v>
      </c>
      <c r="B57" s="60" t="s">
        <v>27</v>
      </c>
      <c r="C57" s="60" t="s">
        <v>183</v>
      </c>
      <c r="D57" s="21" t="s">
        <v>93</v>
      </c>
      <c r="E57" s="15"/>
      <c r="F57" s="15"/>
      <c r="G57" s="15"/>
      <c r="H57" s="15"/>
    </row>
    <row r="58" spans="1:8" ht="31.5">
      <c r="A58" s="28">
        <v>30</v>
      </c>
      <c r="B58" s="60" t="s">
        <v>28</v>
      </c>
      <c r="C58" s="60" t="s">
        <v>183</v>
      </c>
      <c r="D58" s="21" t="s">
        <v>93</v>
      </c>
      <c r="E58" s="15"/>
      <c r="F58" s="15"/>
      <c r="G58" s="15"/>
      <c r="H58" s="15"/>
    </row>
    <row r="59" spans="1:8" ht="40.5" customHeight="1">
      <c r="A59" s="201" t="s">
        <v>30</v>
      </c>
      <c r="B59" s="202"/>
      <c r="C59" s="202"/>
      <c r="D59" s="203"/>
      <c r="E59" s="15"/>
      <c r="F59" s="15"/>
      <c r="G59" s="15"/>
      <c r="H59" s="15"/>
    </row>
    <row r="60" spans="1:8" ht="22.5" customHeight="1">
      <c r="A60" s="195" t="s">
        <v>31</v>
      </c>
      <c r="B60" s="196"/>
      <c r="C60" s="196"/>
      <c r="D60" s="197"/>
      <c r="E60" s="15"/>
      <c r="F60" s="15"/>
      <c r="G60" s="15"/>
      <c r="H60" s="15"/>
    </row>
    <row r="61" spans="1:8">
      <c r="A61" s="28">
        <v>31</v>
      </c>
      <c r="B61" s="59"/>
      <c r="C61" s="59"/>
      <c r="D61" s="21"/>
      <c r="E61" s="15"/>
      <c r="F61" s="15"/>
      <c r="G61" s="15"/>
      <c r="H61" s="15"/>
    </row>
    <row r="62" spans="1:8">
      <c r="A62" s="195" t="s">
        <v>32</v>
      </c>
      <c r="B62" s="196"/>
      <c r="C62" s="196"/>
      <c r="D62" s="197"/>
      <c r="E62" s="15"/>
      <c r="F62" s="15"/>
      <c r="G62" s="15"/>
      <c r="H62" s="15"/>
    </row>
    <row r="63" spans="1:8" ht="74.25" customHeight="1">
      <c r="A63" s="28">
        <v>32</v>
      </c>
      <c r="B63" s="59" t="s">
        <v>33</v>
      </c>
      <c r="C63" s="59" t="s">
        <v>270</v>
      </c>
      <c r="D63" s="21" t="s">
        <v>93</v>
      </c>
      <c r="E63" s="15"/>
      <c r="F63" s="15"/>
      <c r="G63" s="15"/>
      <c r="H63" s="15"/>
    </row>
    <row r="64" spans="1:8" ht="63">
      <c r="A64" s="28">
        <v>33</v>
      </c>
      <c r="B64" s="59" t="s">
        <v>34</v>
      </c>
      <c r="C64" s="59" t="s">
        <v>226</v>
      </c>
      <c r="D64" s="21" t="s">
        <v>93</v>
      </c>
      <c r="E64" s="15"/>
      <c r="F64" s="15"/>
      <c r="G64" s="15"/>
      <c r="H64" s="15"/>
    </row>
    <row r="65" spans="1:8" ht="63">
      <c r="A65" s="28">
        <v>34</v>
      </c>
      <c r="B65" s="59" t="s">
        <v>94</v>
      </c>
      <c r="C65" s="59" t="s">
        <v>226</v>
      </c>
      <c r="D65" s="21" t="s">
        <v>93</v>
      </c>
      <c r="E65" s="15"/>
      <c r="F65" s="15"/>
      <c r="G65" s="15"/>
      <c r="H65" s="15"/>
    </row>
    <row r="66" spans="1:8" ht="15.75" customHeight="1">
      <c r="A66" s="195" t="s">
        <v>36</v>
      </c>
      <c r="B66" s="196"/>
      <c r="C66" s="196"/>
      <c r="D66" s="197"/>
      <c r="E66" s="15"/>
      <c r="F66" s="15"/>
      <c r="G66" s="15"/>
      <c r="H66" s="15"/>
    </row>
    <row r="67" spans="1:8" ht="15.75" customHeight="1">
      <c r="A67" s="195" t="s">
        <v>37</v>
      </c>
      <c r="B67" s="196"/>
      <c r="C67" s="196"/>
      <c r="D67" s="197"/>
      <c r="E67" s="15"/>
      <c r="F67" s="15"/>
      <c r="G67" s="15"/>
      <c r="H67" s="15"/>
    </row>
    <row r="68" spans="1:8" ht="15.75" customHeight="1">
      <c r="A68" s="195" t="s">
        <v>38</v>
      </c>
      <c r="B68" s="196"/>
      <c r="C68" s="196"/>
      <c r="D68" s="197"/>
      <c r="E68" s="15"/>
      <c r="F68" s="15"/>
      <c r="G68" s="15"/>
      <c r="H68" s="15"/>
    </row>
    <row r="69" spans="1:8" ht="31.5">
      <c r="A69" s="28">
        <v>35</v>
      </c>
      <c r="B69" s="59" t="s">
        <v>39</v>
      </c>
      <c r="C69" s="59" t="s">
        <v>184</v>
      </c>
      <c r="D69" s="21" t="s">
        <v>93</v>
      </c>
      <c r="E69" s="15"/>
      <c r="F69" s="15"/>
      <c r="G69" s="15"/>
      <c r="H69" s="15"/>
    </row>
    <row r="70" spans="1:8" ht="32.25" thickBot="1">
      <c r="A70" s="61">
        <v>36</v>
      </c>
      <c r="B70" s="62" t="s">
        <v>40</v>
      </c>
      <c r="C70" s="59" t="s">
        <v>225</v>
      </c>
      <c r="D70" s="25" t="s">
        <v>93</v>
      </c>
      <c r="E70" s="15"/>
      <c r="F70" s="15"/>
      <c r="G70" s="15"/>
      <c r="H70" s="15"/>
    </row>
    <row r="71" spans="1:8">
      <c r="A71" s="58"/>
      <c r="B71" s="58"/>
      <c r="C71" s="58"/>
      <c r="D71" s="58"/>
      <c r="E71" s="15"/>
      <c r="F71" s="15"/>
      <c r="G71" s="15"/>
      <c r="H71" s="15"/>
    </row>
  </sheetData>
  <mergeCells count="30">
    <mergeCell ref="A14:D14"/>
    <mergeCell ref="A1:D1"/>
    <mergeCell ref="A2:D2"/>
    <mergeCell ref="A6:D6"/>
    <mergeCell ref="A7:D7"/>
    <mergeCell ref="A10:D10"/>
    <mergeCell ref="A47:D47"/>
    <mergeCell ref="A17:D17"/>
    <mergeCell ref="A19:D19"/>
    <mergeCell ref="A24:D24"/>
    <mergeCell ref="A25:D25"/>
    <mergeCell ref="A33:D33"/>
    <mergeCell ref="A21:D21"/>
    <mergeCell ref="A37:D37"/>
    <mergeCell ref="A38:D38"/>
    <mergeCell ref="A40:D40"/>
    <mergeCell ref="A41:D41"/>
    <mergeCell ref="A45:D45"/>
    <mergeCell ref="A27:D27"/>
    <mergeCell ref="A30:D30"/>
    <mergeCell ref="A62:D62"/>
    <mergeCell ref="A66:D66"/>
    <mergeCell ref="A67:D67"/>
    <mergeCell ref="A68:D68"/>
    <mergeCell ref="A49:D49"/>
    <mergeCell ref="A52:D52"/>
    <mergeCell ref="A53:D53"/>
    <mergeCell ref="A56:D56"/>
    <mergeCell ref="A59:D59"/>
    <mergeCell ref="A60:D60"/>
  </mergeCells>
  <hyperlinks>
    <hyperlink ref="A24" location="P690" display="P690"/>
  </hyperlinks>
  <printOptions horizontalCentered="1"/>
  <pageMargins left="0" right="0" top="0" bottom="0" header="0" footer="0"/>
  <pageSetup paperSize="9" scale="43" fitToHeight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0"/>
  <sheetViews>
    <sheetView view="pageBreakPreview" topLeftCell="A10" zoomScale="90" zoomScaleNormal="80" zoomScaleSheetLayoutView="90" workbookViewId="0">
      <selection sqref="A1:G52"/>
    </sheetView>
  </sheetViews>
  <sheetFormatPr defaultColWidth="9.140625" defaultRowHeight="15.75"/>
  <cols>
    <col min="1" max="1" width="6.28515625" style="4" bestFit="1" customWidth="1"/>
    <col min="2" max="2" width="80.28515625" style="2" customWidth="1"/>
    <col min="3" max="3" width="16.5703125" style="2" customWidth="1"/>
    <col min="4" max="4" width="16.42578125" style="2" customWidth="1"/>
    <col min="5" max="5" width="15" style="2" customWidth="1"/>
    <col min="6" max="6" width="15.42578125" style="2" customWidth="1"/>
    <col min="7" max="7" width="35.28515625" style="3" customWidth="1"/>
    <col min="8" max="16384" width="9.140625" style="1"/>
  </cols>
  <sheetData>
    <row r="1" spans="1:13" ht="33" customHeight="1">
      <c r="A1" s="213" t="s">
        <v>218</v>
      </c>
      <c r="B1" s="213"/>
      <c r="C1" s="213"/>
      <c r="D1" s="213"/>
      <c r="E1" s="213"/>
      <c r="F1" s="213"/>
      <c r="G1" s="213"/>
    </row>
    <row r="2" spans="1:13" ht="61.5" customHeight="1">
      <c r="A2" s="220" t="s">
        <v>243</v>
      </c>
      <c r="B2" s="220"/>
      <c r="C2" s="220"/>
      <c r="D2" s="220"/>
      <c r="E2" s="220"/>
      <c r="F2" s="220"/>
      <c r="G2" s="220"/>
    </row>
    <row r="3" spans="1:13" ht="19.5" customHeight="1" thickBot="1">
      <c r="E3" s="224"/>
      <c r="F3" s="224"/>
      <c r="G3" s="224"/>
    </row>
    <row r="4" spans="1:13" s="15" customFormat="1" ht="15.75" customHeight="1">
      <c r="A4" s="221" t="s">
        <v>41</v>
      </c>
      <c r="B4" s="222" t="s">
        <v>69</v>
      </c>
      <c r="C4" s="225" t="s">
        <v>70</v>
      </c>
      <c r="D4" s="225" t="s">
        <v>71</v>
      </c>
      <c r="E4" s="227"/>
      <c r="F4" s="227"/>
      <c r="G4" s="228"/>
    </row>
    <row r="5" spans="1:13" s="15" customFormat="1" ht="70.5" customHeight="1">
      <c r="A5" s="195"/>
      <c r="B5" s="223"/>
      <c r="C5" s="226"/>
      <c r="D5" s="13" t="s">
        <v>72</v>
      </c>
      <c r="E5" s="13" t="s">
        <v>73</v>
      </c>
      <c r="F5" s="13" t="s">
        <v>74</v>
      </c>
      <c r="G5" s="14" t="s">
        <v>75</v>
      </c>
    </row>
    <row r="6" spans="1:13" s="15" customFormat="1">
      <c r="A6" s="28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16">
        <v>7</v>
      </c>
    </row>
    <row r="7" spans="1:13" s="15" customFormat="1" ht="27" customHeight="1">
      <c r="A7" s="217" t="s">
        <v>101</v>
      </c>
      <c r="B7" s="218"/>
      <c r="C7" s="218"/>
      <c r="D7" s="218"/>
      <c r="E7" s="218"/>
      <c r="F7" s="218"/>
      <c r="G7" s="219"/>
      <c r="H7" s="35"/>
    </row>
    <row r="8" spans="1:13" s="155" customFormat="1" ht="79.5" customHeight="1">
      <c r="A8" s="175" t="s">
        <v>99</v>
      </c>
      <c r="B8" s="176" t="s">
        <v>98</v>
      </c>
      <c r="C8" s="121" t="s">
        <v>82</v>
      </c>
      <c r="D8" s="123">
        <v>35</v>
      </c>
      <c r="E8" s="177">
        <v>50</v>
      </c>
      <c r="F8" s="180">
        <f>D8-E8</f>
        <v>-15</v>
      </c>
      <c r="G8" s="178" t="s">
        <v>279</v>
      </c>
      <c r="H8" s="181" t="s">
        <v>212</v>
      </c>
      <c r="M8" s="182"/>
    </row>
    <row r="9" spans="1:13" s="155" customFormat="1" ht="61.5" customHeight="1">
      <c r="A9" s="175" t="s">
        <v>126</v>
      </c>
      <c r="B9" s="176" t="s">
        <v>232</v>
      </c>
      <c r="C9" s="121" t="s">
        <v>82</v>
      </c>
      <c r="D9" s="123">
        <v>25</v>
      </c>
      <c r="E9" s="180">
        <v>50</v>
      </c>
      <c r="F9" s="180">
        <f>D9-E9</f>
        <v>-25</v>
      </c>
      <c r="G9" s="178" t="s">
        <v>279</v>
      </c>
      <c r="H9" s="181" t="s">
        <v>212</v>
      </c>
    </row>
    <row r="10" spans="1:13" ht="31.5" customHeight="1">
      <c r="A10" s="217" t="s">
        <v>102</v>
      </c>
      <c r="B10" s="218"/>
      <c r="C10" s="218"/>
      <c r="D10" s="218"/>
      <c r="E10" s="218"/>
      <c r="F10" s="218"/>
      <c r="G10" s="219"/>
      <c r="H10" s="35"/>
    </row>
    <row r="11" spans="1:13" ht="73.5" customHeight="1">
      <c r="A11" s="29" t="s">
        <v>128</v>
      </c>
      <c r="B11" s="76" t="s">
        <v>233</v>
      </c>
      <c r="C11" s="30" t="s">
        <v>82</v>
      </c>
      <c r="D11" s="123">
        <v>40</v>
      </c>
      <c r="E11" s="162">
        <v>40</v>
      </c>
      <c r="F11" s="162">
        <f>D11-E11</f>
        <v>0</v>
      </c>
      <c r="G11" s="14" t="s">
        <v>275</v>
      </c>
      <c r="H11" s="77" t="s">
        <v>206</v>
      </c>
    </row>
    <row r="12" spans="1:13" ht="72.75" customHeight="1">
      <c r="A12" s="29" t="s">
        <v>129</v>
      </c>
      <c r="B12" s="76" t="s">
        <v>100</v>
      </c>
      <c r="C12" s="30" t="s">
        <v>82</v>
      </c>
      <c r="D12" s="123">
        <v>16.7</v>
      </c>
      <c r="E12" s="162">
        <v>16.899999999999999</v>
      </c>
      <c r="F12" s="162">
        <f>D12-E12</f>
        <v>-0.19999999999999929</v>
      </c>
      <c r="G12" s="14" t="s">
        <v>276</v>
      </c>
      <c r="H12" s="77" t="s">
        <v>206</v>
      </c>
    </row>
    <row r="13" spans="1:13" ht="57" customHeight="1">
      <c r="A13" s="29" t="s">
        <v>130</v>
      </c>
      <c r="B13" s="76" t="s">
        <v>103</v>
      </c>
      <c r="C13" s="30" t="s">
        <v>82</v>
      </c>
      <c r="D13" s="144">
        <v>35</v>
      </c>
      <c r="E13" s="162">
        <v>36</v>
      </c>
      <c r="F13" s="162">
        <f t="shared" ref="F13:F24" si="0">D13-E13</f>
        <v>-1</v>
      </c>
      <c r="G13" s="14" t="s">
        <v>277</v>
      </c>
      <c r="H13" s="77" t="s">
        <v>206</v>
      </c>
      <c r="I13" s="27"/>
    </row>
    <row r="14" spans="1:13" ht="59.25" customHeight="1">
      <c r="A14" s="29" t="s">
        <v>131</v>
      </c>
      <c r="B14" s="76" t="s">
        <v>104</v>
      </c>
      <c r="C14" s="30" t="s">
        <v>77</v>
      </c>
      <c r="D14" s="123">
        <v>1500</v>
      </c>
      <c r="E14" s="161">
        <v>1520</v>
      </c>
      <c r="F14" s="162">
        <f t="shared" si="0"/>
        <v>-20</v>
      </c>
      <c r="G14" s="14" t="s">
        <v>277</v>
      </c>
      <c r="H14" s="35" t="s">
        <v>206</v>
      </c>
    </row>
    <row r="15" spans="1:13" ht="45.75" customHeight="1">
      <c r="A15" s="29" t="s">
        <v>132</v>
      </c>
      <c r="B15" s="76" t="s">
        <v>105</v>
      </c>
      <c r="C15" s="30" t="s">
        <v>82</v>
      </c>
      <c r="D15" s="145">
        <v>47</v>
      </c>
      <c r="E15" s="13">
        <v>47.3</v>
      </c>
      <c r="F15" s="162">
        <f t="shared" si="0"/>
        <v>-0.29999999999999716</v>
      </c>
      <c r="G15" s="14" t="s">
        <v>276</v>
      </c>
      <c r="H15" s="77" t="s">
        <v>206</v>
      </c>
      <c r="I15" s="27"/>
    </row>
    <row r="16" spans="1:13" s="155" customFormat="1" ht="38.25">
      <c r="A16" s="175" t="s">
        <v>133</v>
      </c>
      <c r="B16" s="176" t="s">
        <v>106</v>
      </c>
      <c r="C16" s="121" t="s">
        <v>80</v>
      </c>
      <c r="D16" s="145">
        <v>493</v>
      </c>
      <c r="E16" s="177">
        <v>540</v>
      </c>
      <c r="F16" s="177">
        <f t="shared" si="0"/>
        <v>-47</v>
      </c>
      <c r="G16" s="183"/>
      <c r="H16" s="179" t="s">
        <v>210</v>
      </c>
      <c r="I16" s="155" t="s">
        <v>212</v>
      </c>
    </row>
    <row r="17" spans="1:14" s="155" customFormat="1" ht="38.25">
      <c r="A17" s="175" t="s">
        <v>134</v>
      </c>
      <c r="B17" s="176" t="s">
        <v>81</v>
      </c>
      <c r="C17" s="121" t="s">
        <v>80</v>
      </c>
      <c r="D17" s="145">
        <v>824</v>
      </c>
      <c r="E17" s="177">
        <v>822</v>
      </c>
      <c r="F17" s="177">
        <f>D17-E17</f>
        <v>2</v>
      </c>
      <c r="G17" s="178"/>
      <c r="H17" s="179" t="s">
        <v>210</v>
      </c>
      <c r="I17" s="155" t="s">
        <v>212</v>
      </c>
    </row>
    <row r="18" spans="1:14" s="26" customFormat="1" ht="36.75" customHeight="1">
      <c r="A18" s="230" t="s">
        <v>107</v>
      </c>
      <c r="B18" s="231"/>
      <c r="C18" s="231"/>
      <c r="D18" s="231"/>
      <c r="E18" s="231"/>
      <c r="F18" s="231"/>
      <c r="G18" s="232"/>
      <c r="H18" s="78"/>
      <c r="I18" s="38"/>
    </row>
    <row r="19" spans="1:14" s="129" customFormat="1" ht="53.25" customHeight="1">
      <c r="A19" s="29" t="s">
        <v>135</v>
      </c>
      <c r="B19" s="76" t="s">
        <v>108</v>
      </c>
      <c r="C19" s="30" t="s">
        <v>77</v>
      </c>
      <c r="D19" s="121">
        <v>54214</v>
      </c>
      <c r="E19" s="162">
        <v>54428</v>
      </c>
      <c r="F19" s="162">
        <f t="shared" si="0"/>
        <v>-214</v>
      </c>
      <c r="G19" s="14" t="s">
        <v>277</v>
      </c>
      <c r="H19" s="131" t="s">
        <v>248</v>
      </c>
      <c r="I19" s="132"/>
      <c r="K19" s="229"/>
      <c r="L19" s="229"/>
      <c r="M19" s="229"/>
      <c r="N19" s="229"/>
    </row>
    <row r="20" spans="1:14" s="155" customFormat="1" ht="41.25" customHeight="1">
      <c r="A20" s="175" t="s">
        <v>136</v>
      </c>
      <c r="B20" s="176" t="s">
        <v>109</v>
      </c>
      <c r="C20" s="121" t="s">
        <v>77</v>
      </c>
      <c r="D20" s="121">
        <v>240</v>
      </c>
      <c r="E20" s="177">
        <v>213</v>
      </c>
      <c r="F20" s="177">
        <f t="shared" si="0"/>
        <v>27</v>
      </c>
      <c r="G20" s="178"/>
      <c r="H20" s="179" t="s">
        <v>210</v>
      </c>
      <c r="K20" s="155" t="s">
        <v>218</v>
      </c>
    </row>
    <row r="21" spans="1:14" ht="15">
      <c r="A21" s="29" t="s">
        <v>137</v>
      </c>
      <c r="B21" s="76" t="s">
        <v>83</v>
      </c>
      <c r="C21" s="30" t="s">
        <v>80</v>
      </c>
      <c r="D21" s="121">
        <v>2</v>
      </c>
      <c r="E21" s="31"/>
      <c r="F21" s="162">
        <f t="shared" si="0"/>
        <v>2</v>
      </c>
      <c r="G21" s="14"/>
      <c r="H21" s="77"/>
    </row>
    <row r="22" spans="1:14" ht="15">
      <c r="A22" s="29"/>
      <c r="B22" s="76" t="s">
        <v>234</v>
      </c>
      <c r="C22" s="30" t="s">
        <v>80</v>
      </c>
      <c r="D22" s="146"/>
      <c r="E22" s="163"/>
      <c r="F22" s="162">
        <f t="shared" si="0"/>
        <v>0</v>
      </c>
      <c r="G22" s="14"/>
      <c r="H22" s="77"/>
    </row>
    <row r="23" spans="1:14" ht="26.25">
      <c r="A23" s="29"/>
      <c r="B23" s="76" t="s">
        <v>235</v>
      </c>
      <c r="C23" s="30" t="s">
        <v>80</v>
      </c>
      <c r="D23" s="146"/>
      <c r="E23" s="163"/>
      <c r="F23" s="162">
        <f t="shared" si="0"/>
        <v>0</v>
      </c>
      <c r="G23" s="14"/>
      <c r="H23" s="35" t="s">
        <v>210</v>
      </c>
    </row>
    <row r="24" spans="1:14" s="155" customFormat="1" ht="15">
      <c r="A24" s="175"/>
      <c r="B24" s="176" t="s">
        <v>216</v>
      </c>
      <c r="C24" s="121" t="s">
        <v>80</v>
      </c>
      <c r="D24" s="146">
        <v>2</v>
      </c>
      <c r="E24" s="146">
        <v>7</v>
      </c>
      <c r="F24" s="177">
        <f t="shared" si="0"/>
        <v>-5</v>
      </c>
      <c r="G24" s="178"/>
      <c r="H24" s="181" t="s">
        <v>212</v>
      </c>
    </row>
    <row r="25" spans="1:14" ht="30" customHeight="1">
      <c r="A25" s="230" t="s">
        <v>110</v>
      </c>
      <c r="B25" s="231"/>
      <c r="C25" s="231"/>
      <c r="D25" s="231"/>
      <c r="E25" s="231"/>
      <c r="F25" s="231"/>
      <c r="G25" s="232"/>
      <c r="H25" s="35"/>
    </row>
    <row r="26" spans="1:14" ht="31.5" customHeight="1">
      <c r="A26" s="29" t="s">
        <v>138</v>
      </c>
      <c r="B26" s="76" t="s">
        <v>111</v>
      </c>
      <c r="C26" s="79" t="s">
        <v>77</v>
      </c>
      <c r="D26" s="123">
        <v>200000</v>
      </c>
      <c r="E26" s="13">
        <v>195000</v>
      </c>
      <c r="F26" s="162">
        <f>D26-E26</f>
        <v>5000</v>
      </c>
      <c r="G26" s="233" t="s">
        <v>147</v>
      </c>
      <c r="H26" s="77"/>
      <c r="I26" s="27"/>
    </row>
    <row r="27" spans="1:14" s="126" customFormat="1" ht="31.5" customHeight="1">
      <c r="A27" s="29" t="s">
        <v>139</v>
      </c>
      <c r="B27" s="76" t="s">
        <v>112</v>
      </c>
      <c r="C27" s="79" t="s">
        <v>77</v>
      </c>
      <c r="D27" s="144">
        <v>13741</v>
      </c>
      <c r="E27" s="162">
        <v>13500</v>
      </c>
      <c r="F27" s="162">
        <f t="shared" ref="F27:F30" si="1">D27-E27</f>
        <v>241</v>
      </c>
      <c r="G27" s="234"/>
      <c r="H27" s="125"/>
    </row>
    <row r="28" spans="1:14" ht="25.5">
      <c r="A28" s="29" t="s">
        <v>140</v>
      </c>
      <c r="B28" s="76" t="s">
        <v>78</v>
      </c>
      <c r="C28" s="79" t="s">
        <v>156</v>
      </c>
      <c r="D28" s="121">
        <v>49</v>
      </c>
      <c r="E28" s="31">
        <v>49</v>
      </c>
      <c r="F28" s="162">
        <f t="shared" si="1"/>
        <v>0</v>
      </c>
      <c r="G28" s="234"/>
      <c r="H28" s="35"/>
    </row>
    <row r="29" spans="1:14" s="126" customFormat="1" ht="27" customHeight="1">
      <c r="A29" s="29" t="s">
        <v>141</v>
      </c>
      <c r="B29" s="76" t="s">
        <v>113</v>
      </c>
      <c r="C29" s="79" t="s">
        <v>77</v>
      </c>
      <c r="D29" s="123">
        <v>49</v>
      </c>
      <c r="E29" s="162">
        <v>0</v>
      </c>
      <c r="F29" s="162">
        <f t="shared" si="1"/>
        <v>49</v>
      </c>
      <c r="G29" s="234"/>
      <c r="H29" s="125"/>
    </row>
    <row r="30" spans="1:14" s="126" customFormat="1" ht="15">
      <c r="A30" s="29" t="s">
        <v>142</v>
      </c>
      <c r="B30" s="76" t="s">
        <v>92</v>
      </c>
      <c r="C30" s="79" t="s">
        <v>157</v>
      </c>
      <c r="D30" s="121">
        <v>115</v>
      </c>
      <c r="E30" s="162">
        <v>115</v>
      </c>
      <c r="F30" s="162">
        <f t="shared" si="1"/>
        <v>0</v>
      </c>
      <c r="G30" s="234"/>
      <c r="H30" s="125"/>
    </row>
    <row r="31" spans="1:14" ht="25.5" customHeight="1">
      <c r="A31" s="29" t="s">
        <v>143</v>
      </c>
      <c r="B31" s="76" t="s">
        <v>79</v>
      </c>
      <c r="C31" s="79"/>
      <c r="D31" s="121" t="s">
        <v>127</v>
      </c>
      <c r="E31" s="31"/>
      <c r="F31" s="162"/>
      <c r="G31" s="234"/>
      <c r="H31" s="35"/>
    </row>
    <row r="32" spans="1:14" ht="34.5" customHeight="1">
      <c r="A32" s="32"/>
      <c r="B32" s="76" t="s">
        <v>114</v>
      </c>
      <c r="C32" s="79" t="s">
        <v>158</v>
      </c>
      <c r="D32" s="121"/>
      <c r="E32" s="31"/>
      <c r="F32" s="162"/>
      <c r="G32" s="234"/>
      <c r="H32" s="35"/>
    </row>
    <row r="33" spans="1:8" ht="25.5">
      <c r="A33" s="32"/>
      <c r="B33" s="76" t="s">
        <v>115</v>
      </c>
      <c r="C33" s="79"/>
      <c r="D33" s="121" t="s">
        <v>127</v>
      </c>
      <c r="E33" s="37"/>
      <c r="F33" s="162"/>
      <c r="G33" s="234"/>
      <c r="H33" s="35"/>
    </row>
    <row r="34" spans="1:8" ht="25.5">
      <c r="A34" s="32"/>
      <c r="B34" s="76" t="s">
        <v>116</v>
      </c>
      <c r="C34" s="79" t="s">
        <v>158</v>
      </c>
      <c r="D34" s="121"/>
      <c r="E34" s="33"/>
      <c r="F34" s="162"/>
      <c r="G34" s="235"/>
      <c r="H34" s="35"/>
    </row>
    <row r="35" spans="1:8" ht="33" customHeight="1">
      <c r="A35" s="230" t="s">
        <v>117</v>
      </c>
      <c r="B35" s="231"/>
      <c r="C35" s="231"/>
      <c r="D35" s="231"/>
      <c r="E35" s="231"/>
      <c r="F35" s="231"/>
      <c r="G35" s="232"/>
      <c r="H35" s="35"/>
    </row>
    <row r="36" spans="1:8" s="129" customFormat="1" ht="42.75" customHeight="1">
      <c r="A36" s="36" t="s">
        <v>144</v>
      </c>
      <c r="B36" s="76" t="s">
        <v>118</v>
      </c>
      <c r="C36" s="30" t="s">
        <v>82</v>
      </c>
      <c r="D36" s="146">
        <v>1.2</v>
      </c>
      <c r="E36" s="33">
        <v>1.8</v>
      </c>
      <c r="F36" s="31">
        <f>D36-E36</f>
        <v>-0.60000000000000009</v>
      </c>
      <c r="G36" s="233" t="s">
        <v>147</v>
      </c>
      <c r="H36" s="130" t="s">
        <v>212</v>
      </c>
    </row>
    <row r="37" spans="1:8" ht="42.75" customHeight="1">
      <c r="A37" s="36" t="s">
        <v>145</v>
      </c>
      <c r="B37" s="76" t="s">
        <v>119</v>
      </c>
      <c r="C37" s="30" t="s">
        <v>82</v>
      </c>
      <c r="D37" s="128">
        <v>23</v>
      </c>
      <c r="E37" s="33"/>
      <c r="F37" s="31">
        <f t="shared" ref="F37:F38" si="2">D37-E37</f>
        <v>23</v>
      </c>
      <c r="G37" s="234"/>
      <c r="H37" s="35"/>
    </row>
    <row r="38" spans="1:8" ht="25.5">
      <c r="A38" s="36" t="s">
        <v>146</v>
      </c>
      <c r="B38" s="76" t="s">
        <v>120</v>
      </c>
      <c r="C38" s="30" t="s">
        <v>82</v>
      </c>
      <c r="D38" s="128">
        <v>50</v>
      </c>
      <c r="E38" s="34"/>
      <c r="F38" s="31">
        <f t="shared" si="2"/>
        <v>50</v>
      </c>
      <c r="G38" s="235"/>
      <c r="H38" s="35"/>
    </row>
    <row r="39" spans="1:8" ht="32.25" customHeight="1">
      <c r="A39" s="230" t="s">
        <v>121</v>
      </c>
      <c r="B39" s="231"/>
      <c r="C39" s="231"/>
      <c r="D39" s="231"/>
      <c r="E39" s="231"/>
      <c r="F39" s="231"/>
      <c r="G39" s="232"/>
      <c r="H39" s="35"/>
    </row>
    <row r="40" spans="1:8" s="129" customFormat="1" ht="58.5" customHeight="1">
      <c r="A40" s="36" t="s">
        <v>148</v>
      </c>
      <c r="B40" s="76" t="s">
        <v>122</v>
      </c>
      <c r="C40" s="30" t="s">
        <v>82</v>
      </c>
      <c r="D40" s="121">
        <v>42</v>
      </c>
      <c r="E40" s="121">
        <v>42</v>
      </c>
      <c r="F40" s="30">
        <f>D40-E40</f>
        <v>0</v>
      </c>
      <c r="G40" s="14" t="s">
        <v>280</v>
      </c>
      <c r="H40" s="130" t="s">
        <v>212</v>
      </c>
    </row>
    <row r="41" spans="1:8" s="129" customFormat="1" ht="33.75" customHeight="1">
      <c r="A41" s="36" t="s">
        <v>149</v>
      </c>
      <c r="B41" s="76" t="s">
        <v>123</v>
      </c>
      <c r="C41" s="30" t="s">
        <v>82</v>
      </c>
      <c r="D41" s="121">
        <v>65</v>
      </c>
      <c r="E41" s="121">
        <v>65</v>
      </c>
      <c r="F41" s="30">
        <f t="shared" ref="F41:F52" si="3">D41-E41</f>
        <v>0</v>
      </c>
      <c r="G41" s="14"/>
      <c r="H41" s="130" t="s">
        <v>212</v>
      </c>
    </row>
    <row r="42" spans="1:8" ht="31.5" customHeight="1">
      <c r="A42" s="36" t="s">
        <v>150</v>
      </c>
      <c r="B42" s="76" t="s">
        <v>124</v>
      </c>
      <c r="C42" s="30" t="s">
        <v>157</v>
      </c>
      <c r="D42" s="121">
        <v>2885</v>
      </c>
      <c r="E42" s="30">
        <v>2884</v>
      </c>
      <c r="F42" s="30">
        <f t="shared" si="3"/>
        <v>1</v>
      </c>
      <c r="G42" s="80" t="s">
        <v>272</v>
      </c>
      <c r="H42" s="35"/>
    </row>
    <row r="43" spans="1:8" ht="15">
      <c r="A43" s="32"/>
      <c r="B43" s="76" t="s">
        <v>84</v>
      </c>
      <c r="C43" s="30" t="s">
        <v>157</v>
      </c>
      <c r="D43" s="121">
        <v>851</v>
      </c>
      <c r="E43" s="30">
        <v>850</v>
      </c>
      <c r="F43" s="30">
        <f t="shared" si="3"/>
        <v>1</v>
      </c>
      <c r="G43" s="57"/>
      <c r="H43" s="35"/>
    </row>
    <row r="44" spans="1:8" ht="15">
      <c r="A44" s="32"/>
      <c r="B44" s="76" t="s">
        <v>85</v>
      </c>
      <c r="C44" s="30" t="s">
        <v>157</v>
      </c>
      <c r="D44" s="121">
        <v>2034</v>
      </c>
      <c r="E44" s="30">
        <v>2034</v>
      </c>
      <c r="F44" s="30">
        <f t="shared" si="3"/>
        <v>0</v>
      </c>
      <c r="G44" s="57"/>
      <c r="H44" s="35"/>
    </row>
    <row r="45" spans="1:8" ht="38.25">
      <c r="A45" s="36" t="s">
        <v>151</v>
      </c>
      <c r="B45" s="76" t="s">
        <v>86</v>
      </c>
      <c r="C45" s="30" t="s">
        <v>157</v>
      </c>
      <c r="D45" s="121">
        <v>100</v>
      </c>
      <c r="E45" s="30">
        <v>100</v>
      </c>
      <c r="F45" s="30">
        <f t="shared" si="3"/>
        <v>0</v>
      </c>
      <c r="G45" s="57" t="s">
        <v>273</v>
      </c>
      <c r="H45" s="35"/>
    </row>
    <row r="46" spans="1:8" ht="25.5">
      <c r="A46" s="36" t="s">
        <v>152</v>
      </c>
      <c r="B46" s="76" t="s">
        <v>125</v>
      </c>
      <c r="C46" s="30"/>
      <c r="D46" s="121"/>
      <c r="E46" s="30"/>
      <c r="F46" s="30">
        <f t="shared" si="3"/>
        <v>0</v>
      </c>
      <c r="G46" s="57"/>
      <c r="H46" s="35"/>
    </row>
    <row r="47" spans="1:8" ht="15">
      <c r="A47" s="36"/>
      <c r="B47" s="76" t="s">
        <v>87</v>
      </c>
      <c r="C47" s="30" t="s">
        <v>82</v>
      </c>
      <c r="D47" s="128">
        <v>25.3</v>
      </c>
      <c r="E47" s="30">
        <v>25.3</v>
      </c>
      <c r="F47" s="30">
        <f t="shared" si="3"/>
        <v>0</v>
      </c>
      <c r="G47" s="57"/>
      <c r="H47" s="35"/>
    </row>
    <row r="48" spans="1:8" ht="15">
      <c r="A48" s="36"/>
      <c r="B48" s="76" t="s">
        <v>88</v>
      </c>
      <c r="C48" s="30" t="s">
        <v>82</v>
      </c>
      <c r="D48" s="121">
        <v>48.4</v>
      </c>
      <c r="E48" s="30">
        <v>48.4</v>
      </c>
      <c r="F48" s="30">
        <f t="shared" si="3"/>
        <v>0</v>
      </c>
      <c r="G48" s="57"/>
      <c r="H48" s="35"/>
    </row>
    <row r="49" spans="1:8" ht="15">
      <c r="A49" s="36" t="s">
        <v>153</v>
      </c>
      <c r="B49" s="76" t="s">
        <v>76</v>
      </c>
      <c r="C49" s="30" t="s">
        <v>77</v>
      </c>
      <c r="D49" s="121">
        <v>77435</v>
      </c>
      <c r="E49" s="30">
        <v>76409</v>
      </c>
      <c r="F49" s="30">
        <f t="shared" si="3"/>
        <v>1026</v>
      </c>
      <c r="G49" s="57"/>
      <c r="H49" s="35"/>
    </row>
    <row r="50" spans="1:8" ht="39" customHeight="1">
      <c r="A50" s="36" t="s">
        <v>154</v>
      </c>
      <c r="B50" s="76" t="s">
        <v>89</v>
      </c>
      <c r="C50" s="30" t="s">
        <v>82</v>
      </c>
      <c r="D50" s="121">
        <v>79</v>
      </c>
      <c r="E50" s="30">
        <v>78</v>
      </c>
      <c r="F50" s="30">
        <f t="shared" si="3"/>
        <v>1</v>
      </c>
      <c r="G50" s="14"/>
      <c r="H50" s="77"/>
    </row>
    <row r="51" spans="1:8" ht="29.25" customHeight="1">
      <c r="A51" s="36" t="s">
        <v>155</v>
      </c>
      <c r="B51" s="76" t="s">
        <v>96</v>
      </c>
      <c r="C51" s="30" t="s">
        <v>157</v>
      </c>
      <c r="D51" s="121">
        <v>850</v>
      </c>
      <c r="E51" s="30">
        <v>564</v>
      </c>
      <c r="F51" s="30">
        <f t="shared" si="3"/>
        <v>286</v>
      </c>
      <c r="G51" s="57"/>
      <c r="H51" s="77"/>
    </row>
    <row r="52" spans="1:8" ht="40.5" customHeight="1" thickBot="1">
      <c r="A52" s="36" t="s">
        <v>236</v>
      </c>
      <c r="B52" s="81" t="s">
        <v>90</v>
      </c>
      <c r="C52" s="82" t="s">
        <v>159</v>
      </c>
      <c r="D52" s="147">
        <v>25355</v>
      </c>
      <c r="E52" s="82">
        <v>20409</v>
      </c>
      <c r="F52" s="30">
        <f t="shared" si="3"/>
        <v>4946</v>
      </c>
      <c r="G52" s="80" t="s">
        <v>185</v>
      </c>
      <c r="H52" s="77"/>
    </row>
    <row r="60" spans="1:8">
      <c r="E60" s="124"/>
    </row>
  </sheetData>
  <mergeCells count="16">
    <mergeCell ref="K19:N19"/>
    <mergeCell ref="A18:G18"/>
    <mergeCell ref="A25:G25"/>
    <mergeCell ref="A35:G35"/>
    <mergeCell ref="A39:G39"/>
    <mergeCell ref="G26:G34"/>
    <mergeCell ref="G36:G38"/>
    <mergeCell ref="A7:G7"/>
    <mergeCell ref="A10:G10"/>
    <mergeCell ref="A1:G1"/>
    <mergeCell ref="A2:G2"/>
    <mergeCell ref="A4:A5"/>
    <mergeCell ref="B4:B5"/>
    <mergeCell ref="E3:G3"/>
    <mergeCell ref="C4:C5"/>
    <mergeCell ref="D4:G4"/>
  </mergeCells>
  <hyperlinks>
    <hyperlink ref="A7" location="P542" display="P542"/>
    <hyperlink ref="A10" location="P690" display="P690"/>
    <hyperlink ref="A18" location="P788" display="P788"/>
    <hyperlink ref="A25" location="P905" display="P905"/>
    <hyperlink ref="A35" location="P1122" display="P1122"/>
    <hyperlink ref="A39" location="P1236" display="P1236"/>
  </hyperlinks>
  <printOptions horizontalCentered="1"/>
  <pageMargins left="0" right="0" top="0" bottom="0" header="0" footer="0"/>
  <pageSetup paperSize="9" scale="54" fitToHeight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45"/>
  <sheetViews>
    <sheetView tabSelected="1" topLeftCell="A25" workbookViewId="0">
      <selection activeCell="K102" sqref="K102"/>
    </sheetView>
  </sheetViews>
  <sheetFormatPr defaultColWidth="9.140625" defaultRowHeight="15.75"/>
  <cols>
    <col min="1" max="1" width="4.42578125" style="4" bestFit="1" customWidth="1"/>
    <col min="2" max="2" width="42" style="2" customWidth="1"/>
    <col min="3" max="3" width="10.85546875" style="2" customWidth="1"/>
    <col min="4" max="4" width="11.85546875" style="2" customWidth="1"/>
    <col min="5" max="5" width="12" style="2" customWidth="1"/>
    <col min="6" max="6" width="12.85546875" style="2" customWidth="1"/>
    <col min="7" max="7" width="10.5703125" style="2" customWidth="1"/>
    <col min="8" max="8" width="13.85546875" style="3" customWidth="1"/>
    <col min="9" max="9" width="14.7109375" style="3" customWidth="1"/>
    <col min="10" max="10" width="12.5703125" style="1" customWidth="1"/>
    <col min="11" max="11" width="11.85546875" style="1" customWidth="1"/>
    <col min="12" max="12" width="12.7109375" style="1" customWidth="1"/>
    <col min="13" max="13" width="9.5703125" style="1" customWidth="1"/>
    <col min="14" max="14" width="10.7109375" style="1" customWidth="1"/>
    <col min="15" max="15" width="12.85546875" style="1" customWidth="1"/>
    <col min="16" max="16" width="11.7109375" style="1" customWidth="1"/>
    <col min="17" max="17" width="13.28515625" style="1" customWidth="1"/>
    <col min="18" max="18" width="11.140625" style="1" customWidth="1"/>
    <col min="19" max="19" width="11.42578125" style="1" customWidth="1"/>
    <col min="20" max="20" width="9.140625" style="1"/>
    <col min="21" max="21" width="11" style="1" bestFit="1" customWidth="1"/>
    <col min="22" max="22" width="12.85546875" style="1" customWidth="1"/>
    <col min="23" max="23" width="9.5703125" style="1" bestFit="1" customWidth="1"/>
    <col min="24" max="16384" width="9.140625" style="1"/>
  </cols>
  <sheetData>
    <row r="1" spans="1:24" ht="33" customHeight="1">
      <c r="A1" s="236" t="s">
        <v>56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</row>
    <row r="2" spans="1:24" ht="42.75" customHeight="1">
      <c r="A2" s="237" t="s">
        <v>242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U2" s="220"/>
      <c r="V2" s="220"/>
      <c r="W2" s="220"/>
      <c r="X2" s="220"/>
    </row>
    <row r="3" spans="1:24" ht="19.5" customHeight="1" thickBot="1">
      <c r="Q3" s="238" t="s">
        <v>57</v>
      </c>
      <c r="R3" s="238"/>
      <c r="S3" s="238"/>
    </row>
    <row r="4" spans="1:24" ht="15.75" customHeight="1">
      <c r="A4" s="221" t="s">
        <v>41</v>
      </c>
      <c r="B4" s="239" t="s">
        <v>44</v>
      </c>
      <c r="C4" s="222" t="s">
        <v>45</v>
      </c>
      <c r="D4" s="222" t="s">
        <v>46</v>
      </c>
      <c r="E4" s="222"/>
      <c r="F4" s="222"/>
      <c r="G4" s="222"/>
      <c r="H4" s="222"/>
      <c r="I4" s="241" t="s">
        <v>47</v>
      </c>
      <c r="J4" s="222" t="s">
        <v>48</v>
      </c>
      <c r="K4" s="222"/>
      <c r="L4" s="222"/>
      <c r="M4" s="222"/>
      <c r="N4" s="222"/>
      <c r="O4" s="222" t="s">
        <v>49</v>
      </c>
      <c r="P4" s="222"/>
      <c r="Q4" s="222"/>
      <c r="R4" s="222"/>
      <c r="S4" s="243"/>
    </row>
    <row r="5" spans="1:24">
      <c r="A5" s="195"/>
      <c r="B5" s="240"/>
      <c r="C5" s="223"/>
      <c r="D5" s="223" t="s">
        <v>50</v>
      </c>
      <c r="E5" s="223" t="s">
        <v>51</v>
      </c>
      <c r="F5" s="223"/>
      <c r="G5" s="223"/>
      <c r="H5" s="223"/>
      <c r="I5" s="242"/>
      <c r="J5" s="223" t="s">
        <v>50</v>
      </c>
      <c r="K5" s="223" t="s">
        <v>51</v>
      </c>
      <c r="L5" s="223"/>
      <c r="M5" s="223"/>
      <c r="N5" s="223"/>
      <c r="O5" s="223" t="s">
        <v>50</v>
      </c>
      <c r="P5" s="223" t="s">
        <v>51</v>
      </c>
      <c r="Q5" s="223"/>
      <c r="R5" s="223"/>
      <c r="S5" s="244"/>
    </row>
    <row r="6" spans="1:24" ht="75.75">
      <c r="A6" s="195"/>
      <c r="B6" s="240"/>
      <c r="C6" s="223"/>
      <c r="D6" s="223"/>
      <c r="E6" s="83" t="s">
        <v>52</v>
      </c>
      <c r="F6" s="83" t="s">
        <v>53</v>
      </c>
      <c r="G6" s="83" t="s">
        <v>54</v>
      </c>
      <c r="H6" s="83" t="s">
        <v>55</v>
      </c>
      <c r="I6" s="242"/>
      <c r="J6" s="223"/>
      <c r="K6" s="83" t="s">
        <v>52</v>
      </c>
      <c r="L6" s="83" t="s">
        <v>53</v>
      </c>
      <c r="M6" s="83" t="s">
        <v>54</v>
      </c>
      <c r="N6" s="83" t="s">
        <v>55</v>
      </c>
      <c r="O6" s="223"/>
      <c r="P6" s="83" t="s">
        <v>52</v>
      </c>
      <c r="Q6" s="83" t="s">
        <v>53</v>
      </c>
      <c r="R6" s="83" t="s">
        <v>54</v>
      </c>
      <c r="S6" s="84" t="s">
        <v>55</v>
      </c>
    </row>
    <row r="7" spans="1:24" ht="18.75">
      <c r="A7" s="85">
        <v>1</v>
      </c>
      <c r="B7" s="158">
        <v>2</v>
      </c>
      <c r="C7" s="158">
        <v>3</v>
      </c>
      <c r="D7" s="158">
        <v>4</v>
      </c>
      <c r="E7" s="158">
        <v>5</v>
      </c>
      <c r="F7" s="158">
        <v>6</v>
      </c>
      <c r="G7" s="158">
        <v>7</v>
      </c>
      <c r="H7" s="158">
        <v>8</v>
      </c>
      <c r="I7" s="133">
        <v>9</v>
      </c>
      <c r="J7" s="158">
        <v>10</v>
      </c>
      <c r="K7" s="158">
        <v>11</v>
      </c>
      <c r="L7" s="158">
        <v>12</v>
      </c>
      <c r="M7" s="158">
        <v>13</v>
      </c>
      <c r="N7" s="158">
        <v>14</v>
      </c>
      <c r="O7" s="158">
        <v>15</v>
      </c>
      <c r="P7" s="158">
        <v>16</v>
      </c>
      <c r="Q7" s="158">
        <v>17</v>
      </c>
      <c r="R7" s="158">
        <v>18</v>
      </c>
      <c r="S7" s="159">
        <v>19</v>
      </c>
    </row>
    <row r="8" spans="1:24" ht="15.75" customHeight="1">
      <c r="A8" s="201" t="s">
        <v>160</v>
      </c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3"/>
    </row>
    <row r="9" spans="1:24" ht="15.75" customHeight="1">
      <c r="A9" s="195" t="s">
        <v>161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7"/>
    </row>
    <row r="10" spans="1:24" ht="110.25">
      <c r="A10" s="19">
        <v>1</v>
      </c>
      <c r="B10" s="86" t="s">
        <v>228</v>
      </c>
      <c r="C10" s="245" t="s">
        <v>58</v>
      </c>
      <c r="D10" s="5">
        <f>E10+F10+G10+H10</f>
        <v>36428.5</v>
      </c>
      <c r="E10" s="5"/>
      <c r="F10" s="5">
        <v>36428.5</v>
      </c>
      <c r="G10" s="41"/>
      <c r="H10" s="8"/>
      <c r="I10" s="134">
        <v>31840.2</v>
      </c>
      <c r="J10" s="87">
        <f>L10</f>
        <v>31840.2</v>
      </c>
      <c r="K10" s="41"/>
      <c r="L10" s="87">
        <v>31840.2</v>
      </c>
      <c r="M10" s="88"/>
      <c r="N10" s="88"/>
      <c r="O10" s="87">
        <f>Q10</f>
        <v>31840.2</v>
      </c>
      <c r="P10" s="98"/>
      <c r="Q10" s="87">
        <v>31840.2</v>
      </c>
      <c r="R10" s="88"/>
      <c r="S10" s="89"/>
      <c r="T10" s="1" t="s">
        <v>255</v>
      </c>
    </row>
    <row r="11" spans="1:24" ht="114" customHeight="1">
      <c r="A11" s="19">
        <v>2</v>
      </c>
      <c r="B11" s="86" t="s">
        <v>199</v>
      </c>
      <c r="C11" s="245"/>
      <c r="D11" s="5">
        <f t="shared" ref="D11" si="0">E11+F11+G11+H11</f>
        <v>1650</v>
      </c>
      <c r="E11" s="5"/>
      <c r="F11" s="5">
        <v>1650</v>
      </c>
      <c r="G11" s="5"/>
      <c r="H11" s="5"/>
      <c r="I11" s="134">
        <v>1650</v>
      </c>
      <c r="J11" s="87">
        <v>1650</v>
      </c>
      <c r="K11" s="88"/>
      <c r="L11" s="87">
        <v>1650</v>
      </c>
      <c r="M11" s="88"/>
      <c r="N11" s="88"/>
      <c r="O11" s="87">
        <v>1650</v>
      </c>
      <c r="P11" s="41"/>
      <c r="Q11" s="87">
        <v>1650</v>
      </c>
      <c r="R11" s="88"/>
      <c r="S11" s="89"/>
    </row>
    <row r="12" spans="1:24">
      <c r="A12" s="10"/>
      <c r="B12" s="7" t="s">
        <v>2</v>
      </c>
      <c r="C12" s="7"/>
      <c r="D12" s="6">
        <f t="shared" ref="D12:S12" si="1">SUM(D10:D11)</f>
        <v>38078.5</v>
      </c>
      <c r="E12" s="6">
        <f t="shared" si="1"/>
        <v>0</v>
      </c>
      <c r="F12" s="6">
        <f t="shared" si="1"/>
        <v>38078.5</v>
      </c>
      <c r="G12" s="8">
        <f t="shared" si="1"/>
        <v>0</v>
      </c>
      <c r="H12" s="8">
        <f t="shared" si="1"/>
        <v>0</v>
      </c>
      <c r="I12" s="135">
        <f>SUM(I10:I11)</f>
        <v>33490.199999999997</v>
      </c>
      <c r="J12" s="109">
        <f>SUM(J10:J11)</f>
        <v>33490.199999999997</v>
      </c>
      <c r="K12" s="109">
        <f t="shared" ref="K12:R12" si="2">SUM(K10:K11)</f>
        <v>0</v>
      </c>
      <c r="L12" s="109">
        <f t="shared" si="2"/>
        <v>33490.199999999997</v>
      </c>
      <c r="M12" s="109">
        <f t="shared" si="2"/>
        <v>0</v>
      </c>
      <c r="N12" s="109">
        <f t="shared" si="2"/>
        <v>0</v>
      </c>
      <c r="O12" s="109">
        <f t="shared" si="2"/>
        <v>33490.199999999997</v>
      </c>
      <c r="P12" s="109">
        <f t="shared" si="2"/>
        <v>0</v>
      </c>
      <c r="Q12" s="109">
        <f t="shared" si="2"/>
        <v>33490.199999999997</v>
      </c>
      <c r="R12" s="109">
        <f t="shared" si="2"/>
        <v>0</v>
      </c>
      <c r="S12" s="91">
        <f t="shared" si="1"/>
        <v>0</v>
      </c>
    </row>
    <row r="13" spans="1:24" ht="15.75" customHeight="1">
      <c r="A13" s="246" t="s">
        <v>162</v>
      </c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</row>
    <row r="14" spans="1:24" ht="110.25">
      <c r="A14" s="92" t="s">
        <v>189</v>
      </c>
      <c r="B14" s="188" t="s">
        <v>254</v>
      </c>
      <c r="C14" s="22"/>
      <c r="D14" s="5">
        <f>E14+F14+G14+H14</f>
        <v>5227.5</v>
      </c>
      <c r="E14" s="41"/>
      <c r="F14" s="5">
        <v>5227.5</v>
      </c>
      <c r="G14" s="41"/>
      <c r="H14" s="8"/>
      <c r="I14" s="134">
        <v>7499.5</v>
      </c>
      <c r="J14" s="87">
        <f>L14</f>
        <v>7499.5</v>
      </c>
      <c r="K14" s="41"/>
      <c r="L14" s="5">
        <v>7499.5</v>
      </c>
      <c r="M14" s="88"/>
      <c r="N14" s="88"/>
      <c r="O14" s="87">
        <f>Q14</f>
        <v>7499.5</v>
      </c>
      <c r="P14" s="87"/>
      <c r="Q14" s="5">
        <v>7499.5</v>
      </c>
      <c r="R14" s="88"/>
      <c r="S14" s="88"/>
      <c r="T14" s="122" t="s">
        <v>253</v>
      </c>
    </row>
    <row r="15" spans="1:24" ht="100.5" customHeight="1">
      <c r="A15" s="92" t="s">
        <v>190</v>
      </c>
      <c r="B15" s="93" t="s">
        <v>227</v>
      </c>
      <c r="C15" s="22"/>
      <c r="D15" s="5">
        <f t="shared" ref="D15" si="3">E15+F15+G15+H15</f>
        <v>831</v>
      </c>
      <c r="E15" s="41"/>
      <c r="F15" s="5">
        <v>831</v>
      </c>
      <c r="G15" s="41"/>
      <c r="H15" s="8"/>
      <c r="I15" s="134">
        <v>831</v>
      </c>
      <c r="J15" s="87">
        <f>K15+L15+M15+N15</f>
        <v>831</v>
      </c>
      <c r="K15" s="87"/>
      <c r="L15" s="5">
        <v>831</v>
      </c>
      <c r="M15" s="88"/>
      <c r="N15" s="88"/>
      <c r="O15" s="87">
        <f>P15+Q15+R15+S15</f>
        <v>831</v>
      </c>
      <c r="P15" s="41"/>
      <c r="Q15" s="5">
        <v>831</v>
      </c>
      <c r="R15" s="88"/>
      <c r="S15" s="89"/>
      <c r="U15" s="45"/>
    </row>
    <row r="16" spans="1:24">
      <c r="A16" s="94"/>
      <c r="B16" s="7" t="s">
        <v>4</v>
      </c>
      <c r="C16" s="7"/>
      <c r="D16" s="6">
        <f>SUM(D14:D15)</f>
        <v>6058.5</v>
      </c>
      <c r="E16" s="6">
        <f t="shared" ref="E16:S16" si="4">SUM(E14:E15)</f>
        <v>0</v>
      </c>
      <c r="F16" s="6">
        <f t="shared" si="4"/>
        <v>6058.5</v>
      </c>
      <c r="G16" s="6">
        <f t="shared" si="4"/>
        <v>0</v>
      </c>
      <c r="H16" s="6">
        <f t="shared" si="4"/>
        <v>0</v>
      </c>
      <c r="I16" s="136">
        <f t="shared" si="4"/>
        <v>8330.5</v>
      </c>
      <c r="J16" s="6">
        <f t="shared" si="4"/>
        <v>8330.5</v>
      </c>
      <c r="K16" s="6">
        <f t="shared" si="4"/>
        <v>0</v>
      </c>
      <c r="L16" s="6">
        <f>SUM(L14:L15)</f>
        <v>8330.5</v>
      </c>
      <c r="M16" s="6">
        <f t="shared" si="4"/>
        <v>0</v>
      </c>
      <c r="N16" s="6">
        <f t="shared" si="4"/>
        <v>0</v>
      </c>
      <c r="O16" s="6">
        <f t="shared" si="4"/>
        <v>8330.5</v>
      </c>
      <c r="P16" s="6">
        <f t="shared" si="4"/>
        <v>0</v>
      </c>
      <c r="Q16" s="6">
        <f t="shared" si="4"/>
        <v>8330.5</v>
      </c>
      <c r="R16" s="6">
        <f t="shared" si="4"/>
        <v>0</v>
      </c>
      <c r="S16" s="9">
        <f t="shared" si="4"/>
        <v>0</v>
      </c>
      <c r="T16" s="156">
        <f>I16+I12</f>
        <v>41820.699999999997</v>
      </c>
    </row>
    <row r="17" spans="1:23">
      <c r="A17" s="94"/>
      <c r="B17" s="7" t="s">
        <v>256</v>
      </c>
      <c r="C17" s="7"/>
      <c r="D17" s="6"/>
      <c r="E17" s="6"/>
      <c r="F17" s="6"/>
      <c r="G17" s="6"/>
      <c r="H17" s="6"/>
      <c r="I17" s="136">
        <f>I12+I16</f>
        <v>41820.699999999997</v>
      </c>
      <c r="J17" s="6">
        <f>J12+J16</f>
        <v>41820.699999999997</v>
      </c>
      <c r="K17" s="6">
        <f t="shared" ref="K17:S17" si="5">K12+K16</f>
        <v>0</v>
      </c>
      <c r="L17" s="6">
        <f t="shared" si="5"/>
        <v>41820.699999999997</v>
      </c>
      <c r="M17" s="6">
        <f t="shared" si="5"/>
        <v>0</v>
      </c>
      <c r="N17" s="6">
        <f t="shared" si="5"/>
        <v>0</v>
      </c>
      <c r="O17" s="6">
        <f t="shared" si="5"/>
        <v>41820.699999999997</v>
      </c>
      <c r="P17" s="6">
        <f t="shared" si="5"/>
        <v>0</v>
      </c>
      <c r="Q17" s="6">
        <f t="shared" si="5"/>
        <v>41820.699999999997</v>
      </c>
      <c r="R17" s="6">
        <f t="shared" si="5"/>
        <v>0</v>
      </c>
      <c r="S17" s="6">
        <f t="shared" si="5"/>
        <v>0</v>
      </c>
      <c r="T17" s="156"/>
    </row>
    <row r="18" spans="1:23" ht="15.75" customHeight="1">
      <c r="A18" s="246" t="s">
        <v>163</v>
      </c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8"/>
    </row>
    <row r="19" spans="1:23" ht="189">
      <c r="A19" s="95" t="s">
        <v>191</v>
      </c>
      <c r="B19" s="93" t="s">
        <v>197</v>
      </c>
      <c r="C19" s="20"/>
      <c r="D19" s="5">
        <f>E19+F19+G19+H19</f>
        <v>351196.3</v>
      </c>
      <c r="E19" s="41"/>
      <c r="F19" s="5">
        <v>351196.3</v>
      </c>
      <c r="G19" s="6"/>
      <c r="H19" s="5">
        <v>0</v>
      </c>
      <c r="I19" s="134">
        <v>350140</v>
      </c>
      <c r="J19" s="87">
        <v>350140</v>
      </c>
      <c r="K19" s="96"/>
      <c r="L19" s="166">
        <v>350140</v>
      </c>
      <c r="M19" s="86"/>
      <c r="N19" s="86"/>
      <c r="O19" s="166">
        <v>350140</v>
      </c>
      <c r="P19" s="86"/>
      <c r="Q19" s="166">
        <v>350140</v>
      </c>
      <c r="R19" s="86"/>
      <c r="S19" s="97"/>
    </row>
    <row r="20" spans="1:23" ht="126">
      <c r="A20" s="95" t="s">
        <v>192</v>
      </c>
      <c r="B20" s="93" t="s">
        <v>165</v>
      </c>
      <c r="C20" s="22"/>
      <c r="D20" s="5">
        <f>E20+F20+G20+H20</f>
        <v>7744.2</v>
      </c>
      <c r="E20" s="41"/>
      <c r="F20" s="5">
        <v>7744.2</v>
      </c>
      <c r="G20" s="41"/>
      <c r="H20" s="6"/>
      <c r="I20" s="134">
        <v>8786.7440000000006</v>
      </c>
      <c r="J20" s="87">
        <v>8786.7000000000007</v>
      </c>
      <c r="K20" s="42"/>
      <c r="L20" s="86">
        <v>8786.7000000000007</v>
      </c>
      <c r="M20" s="86"/>
      <c r="N20" s="86"/>
      <c r="O20" s="87">
        <v>8786.4</v>
      </c>
      <c r="P20" s="86"/>
      <c r="Q20" s="87">
        <v>8786.4</v>
      </c>
      <c r="R20" s="86"/>
      <c r="S20" s="43"/>
    </row>
    <row r="21" spans="1:23">
      <c r="A21" s="10"/>
      <c r="B21" s="7" t="s">
        <v>7</v>
      </c>
      <c r="C21" s="20"/>
      <c r="D21" s="6">
        <f t="shared" ref="D21:S21" si="6">SUM(D19:D20)</f>
        <v>358940.5</v>
      </c>
      <c r="E21" s="6">
        <f t="shared" si="6"/>
        <v>0</v>
      </c>
      <c r="F21" s="6">
        <f t="shared" si="6"/>
        <v>358940.5</v>
      </c>
      <c r="G21" s="6">
        <f t="shared" si="6"/>
        <v>0</v>
      </c>
      <c r="H21" s="6">
        <f t="shared" si="6"/>
        <v>0</v>
      </c>
      <c r="I21" s="136">
        <f t="shared" si="6"/>
        <v>358926.74400000001</v>
      </c>
      <c r="J21" s="6">
        <f t="shared" si="6"/>
        <v>358926.7</v>
      </c>
      <c r="K21" s="6">
        <f t="shared" si="6"/>
        <v>0</v>
      </c>
      <c r="L21" s="6">
        <f t="shared" si="6"/>
        <v>358926.7</v>
      </c>
      <c r="M21" s="6">
        <f t="shared" si="6"/>
        <v>0</v>
      </c>
      <c r="N21" s="6">
        <f t="shared" si="6"/>
        <v>0</v>
      </c>
      <c r="O21" s="6">
        <f t="shared" si="6"/>
        <v>358926.4</v>
      </c>
      <c r="P21" s="6">
        <f t="shared" si="6"/>
        <v>0</v>
      </c>
      <c r="Q21" s="6">
        <f t="shared" si="6"/>
        <v>358926.4</v>
      </c>
      <c r="R21" s="6">
        <f t="shared" si="6"/>
        <v>0</v>
      </c>
      <c r="S21" s="9">
        <f t="shared" si="6"/>
        <v>0</v>
      </c>
    </row>
    <row r="22" spans="1:23" ht="15.75" customHeight="1">
      <c r="A22" s="195" t="s">
        <v>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7"/>
    </row>
    <row r="23" spans="1:23" ht="47.25">
      <c r="A23" s="19">
        <v>7</v>
      </c>
      <c r="B23" s="22" t="s">
        <v>219</v>
      </c>
      <c r="C23" s="22"/>
      <c r="D23" s="6">
        <f>E23+F23+G23+H23</f>
        <v>30948</v>
      </c>
      <c r="E23" s="87">
        <v>28000</v>
      </c>
      <c r="F23" s="5">
        <v>2948</v>
      </c>
      <c r="G23" s="160"/>
      <c r="H23" s="6"/>
      <c r="I23" s="136">
        <v>29474</v>
      </c>
      <c r="J23" s="98">
        <v>29474</v>
      </c>
      <c r="K23" s="149">
        <v>28000</v>
      </c>
      <c r="L23" s="149">
        <v>1474</v>
      </c>
      <c r="M23" s="42"/>
      <c r="N23" s="42"/>
      <c r="O23" s="87">
        <v>29474</v>
      </c>
      <c r="P23" s="149">
        <v>28000</v>
      </c>
      <c r="Q23" s="149">
        <v>1474</v>
      </c>
      <c r="R23" s="42"/>
      <c r="S23" s="43"/>
    </row>
    <row r="24" spans="1:23" ht="15.75" customHeight="1">
      <c r="A24" s="195" t="s">
        <v>10</v>
      </c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7"/>
    </row>
    <row r="25" spans="1:23" ht="94.5">
      <c r="A25" s="19">
        <v>8</v>
      </c>
      <c r="B25" s="20" t="s">
        <v>11</v>
      </c>
      <c r="C25" s="20"/>
      <c r="D25" s="6">
        <f>E25+F25+G25+H25</f>
        <v>0</v>
      </c>
      <c r="E25" s="87"/>
      <c r="F25" s="5"/>
      <c r="G25" s="160"/>
      <c r="H25" s="6"/>
      <c r="I25" s="136">
        <v>0</v>
      </c>
      <c r="J25" s="87">
        <f>K25+L25+M25+N25</f>
        <v>0</v>
      </c>
      <c r="K25" s="42"/>
      <c r="L25" s="42"/>
      <c r="M25" s="42"/>
      <c r="N25" s="42"/>
      <c r="O25" s="98">
        <f>P25+Q25+R25+S25</f>
        <v>0</v>
      </c>
      <c r="P25" s="42"/>
      <c r="Q25" s="42"/>
      <c r="R25" s="42"/>
      <c r="S25" s="43"/>
    </row>
    <row r="26" spans="1:23">
      <c r="A26" s="246" t="s">
        <v>166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</row>
    <row r="27" spans="1:23" ht="78.75">
      <c r="A27" s="92" t="s">
        <v>167</v>
      </c>
      <c r="B27" s="93" t="s">
        <v>198</v>
      </c>
      <c r="C27" s="20"/>
      <c r="D27" s="6">
        <f>E27+F27+G27+H27</f>
        <v>34281.9</v>
      </c>
      <c r="E27" s="41"/>
      <c r="F27" s="5">
        <v>34281.9</v>
      </c>
      <c r="G27" s="41"/>
      <c r="H27" s="6"/>
      <c r="I27" s="134">
        <v>33112.199999999997</v>
      </c>
      <c r="J27" s="87">
        <v>33112.199999999997</v>
      </c>
      <c r="K27" s="86"/>
      <c r="L27" s="87">
        <v>33112.199999999997</v>
      </c>
      <c r="M27" s="86"/>
      <c r="N27" s="86"/>
      <c r="O27" s="87">
        <v>33112.199999999997</v>
      </c>
      <c r="P27" s="86"/>
      <c r="Q27" s="87">
        <v>33112.199999999997</v>
      </c>
      <c r="R27" s="86"/>
      <c r="S27" s="99"/>
    </row>
    <row r="28" spans="1:23" ht="93" customHeight="1">
      <c r="A28" s="92" t="s">
        <v>169</v>
      </c>
      <c r="B28" s="93" t="s">
        <v>239</v>
      </c>
      <c r="C28" s="20"/>
      <c r="D28" s="6">
        <f t="shared" ref="D28:D30" si="7">E28+F28+G28+H28</f>
        <v>32527.9</v>
      </c>
      <c r="E28" s="41"/>
      <c r="F28" s="5">
        <v>32527.9</v>
      </c>
      <c r="G28" s="41"/>
      <c r="H28" s="6"/>
      <c r="I28" s="134">
        <v>41639.800000000003</v>
      </c>
      <c r="J28" s="87">
        <v>41639.800000000003</v>
      </c>
      <c r="K28" s="86"/>
      <c r="L28" s="87">
        <v>41639.800000000003</v>
      </c>
      <c r="M28" s="86"/>
      <c r="N28" s="86"/>
      <c r="O28" s="87">
        <v>41639.800000000003</v>
      </c>
      <c r="P28" s="86"/>
      <c r="Q28" s="87">
        <v>41639.800000000003</v>
      </c>
      <c r="R28" s="86"/>
      <c r="S28" s="99"/>
      <c r="U28" s="47"/>
      <c r="V28" s="47"/>
      <c r="W28" s="47"/>
    </row>
    <row r="29" spans="1:23">
      <c r="A29" s="92"/>
      <c r="B29" s="7" t="s">
        <v>193</v>
      </c>
      <c r="C29" s="20"/>
      <c r="D29" s="6">
        <f>E29+F29+G29+H29</f>
        <v>66809.8</v>
      </c>
      <c r="E29" s="41"/>
      <c r="F29" s="6">
        <f>SUM(F27:F28)</f>
        <v>66809.8</v>
      </c>
      <c r="G29" s="5">
        <f t="shared" ref="G29:S29" si="8">SUM(G27:G28)</f>
        <v>0</v>
      </c>
      <c r="H29" s="5">
        <f t="shared" si="8"/>
        <v>0</v>
      </c>
      <c r="I29" s="136">
        <f t="shared" si="8"/>
        <v>74752</v>
      </c>
      <c r="J29" s="136">
        <f t="shared" si="8"/>
        <v>74752</v>
      </c>
      <c r="K29" s="136">
        <f t="shared" si="8"/>
        <v>0</v>
      </c>
      <c r="L29" s="136">
        <f t="shared" si="8"/>
        <v>74752</v>
      </c>
      <c r="M29" s="136">
        <f t="shared" si="8"/>
        <v>0</v>
      </c>
      <c r="N29" s="136">
        <f t="shared" si="8"/>
        <v>0</v>
      </c>
      <c r="O29" s="136">
        <f t="shared" si="8"/>
        <v>74752</v>
      </c>
      <c r="P29" s="136">
        <f t="shared" si="8"/>
        <v>0</v>
      </c>
      <c r="Q29" s="136">
        <f t="shared" si="8"/>
        <v>74752</v>
      </c>
      <c r="R29" s="136">
        <f t="shared" si="8"/>
        <v>0</v>
      </c>
      <c r="S29" s="136">
        <f t="shared" si="8"/>
        <v>0</v>
      </c>
    </row>
    <row r="30" spans="1:23">
      <c r="A30" s="10"/>
      <c r="B30" s="7" t="s">
        <v>12</v>
      </c>
      <c r="C30" s="7"/>
      <c r="D30" s="101">
        <f t="shared" si="7"/>
        <v>500835.3</v>
      </c>
      <c r="E30" s="101">
        <f>E12+E16+E21+E23+E25</f>
        <v>28000</v>
      </c>
      <c r="F30" s="101">
        <f t="shared" ref="F30:S30" si="9">F12+F16+F21+F23+F25+F29</f>
        <v>472835.3</v>
      </c>
      <c r="G30" s="101">
        <f t="shared" si="9"/>
        <v>0</v>
      </c>
      <c r="H30" s="101">
        <f t="shared" si="9"/>
        <v>0</v>
      </c>
      <c r="I30" s="139">
        <f t="shared" si="9"/>
        <v>504973.44400000002</v>
      </c>
      <c r="J30" s="101">
        <f t="shared" si="9"/>
        <v>504973.4</v>
      </c>
      <c r="K30" s="101">
        <f t="shared" si="9"/>
        <v>28000</v>
      </c>
      <c r="L30" s="101">
        <f t="shared" si="9"/>
        <v>476973.4</v>
      </c>
      <c r="M30" s="101">
        <f t="shared" si="9"/>
        <v>0</v>
      </c>
      <c r="N30" s="101">
        <f t="shared" si="9"/>
        <v>0</v>
      </c>
      <c r="O30" s="101">
        <f t="shared" si="9"/>
        <v>504973.10000000003</v>
      </c>
      <c r="P30" s="101">
        <f t="shared" si="9"/>
        <v>28000</v>
      </c>
      <c r="Q30" s="101">
        <f t="shared" si="9"/>
        <v>476973.10000000003</v>
      </c>
      <c r="R30" s="101">
        <f t="shared" si="9"/>
        <v>0</v>
      </c>
      <c r="S30" s="101">
        <f t="shared" si="9"/>
        <v>0</v>
      </c>
    </row>
    <row r="31" spans="1:23" ht="15.75" customHeight="1">
      <c r="A31" s="195" t="s">
        <v>171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3" ht="15.75" customHeight="1">
      <c r="A32" s="249" t="s">
        <v>172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</row>
    <row r="33" spans="1:23" ht="110.25" customHeight="1">
      <c r="A33" s="95" t="s">
        <v>194</v>
      </c>
      <c r="B33" s="93" t="s">
        <v>202</v>
      </c>
      <c r="C33" s="96"/>
      <c r="D33" s="6">
        <f t="shared" ref="D33" si="10">E33+F33+G33+H33</f>
        <v>80401.5</v>
      </c>
      <c r="E33" s="41"/>
      <c r="F33" s="5">
        <v>77401</v>
      </c>
      <c r="G33" s="41"/>
      <c r="H33" s="5">
        <v>3000.5</v>
      </c>
      <c r="I33" s="134">
        <v>81305.3</v>
      </c>
      <c r="J33" s="5">
        <v>81305.3</v>
      </c>
      <c r="K33" s="41"/>
      <c r="L33" s="5">
        <v>81305.3</v>
      </c>
      <c r="M33" s="41"/>
      <c r="N33" s="41"/>
      <c r="O33" s="5">
        <v>81305.3</v>
      </c>
      <c r="P33" s="41"/>
      <c r="Q33" s="5">
        <v>81305.3</v>
      </c>
      <c r="R33" s="41"/>
      <c r="S33" s="102"/>
      <c r="T33" s="1" t="s">
        <v>258</v>
      </c>
    </row>
    <row r="34" spans="1:23">
      <c r="A34" s="94"/>
      <c r="B34" s="7" t="s">
        <v>2</v>
      </c>
      <c r="C34" s="7"/>
      <c r="D34" s="6">
        <f t="shared" ref="D34:S34" si="11">SUM(D33:D33)</f>
        <v>80401.5</v>
      </c>
      <c r="E34" s="6">
        <f t="shared" si="11"/>
        <v>0</v>
      </c>
      <c r="F34" s="6">
        <f t="shared" si="11"/>
        <v>77401</v>
      </c>
      <c r="G34" s="6">
        <f t="shared" si="11"/>
        <v>0</v>
      </c>
      <c r="H34" s="6">
        <f t="shared" si="11"/>
        <v>3000.5</v>
      </c>
      <c r="I34" s="136">
        <f t="shared" si="11"/>
        <v>81305.3</v>
      </c>
      <c r="J34" s="6">
        <f t="shared" si="11"/>
        <v>81305.3</v>
      </c>
      <c r="K34" s="6">
        <f t="shared" si="11"/>
        <v>0</v>
      </c>
      <c r="L34" s="6">
        <f t="shared" si="11"/>
        <v>81305.3</v>
      </c>
      <c r="M34" s="6">
        <f t="shared" si="11"/>
        <v>0</v>
      </c>
      <c r="N34" s="6">
        <f t="shared" si="11"/>
        <v>0</v>
      </c>
      <c r="O34" s="6">
        <f t="shared" si="11"/>
        <v>81305.3</v>
      </c>
      <c r="P34" s="6">
        <f t="shared" si="11"/>
        <v>0</v>
      </c>
      <c r="Q34" s="6">
        <f t="shared" si="11"/>
        <v>81305.3</v>
      </c>
      <c r="R34" s="6">
        <f t="shared" si="11"/>
        <v>0</v>
      </c>
      <c r="S34" s="9">
        <f t="shared" si="11"/>
        <v>0</v>
      </c>
    </row>
    <row r="35" spans="1:23" ht="15.75" customHeight="1">
      <c r="A35" s="246" t="s">
        <v>174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</row>
    <row r="36" spans="1:23" ht="65.25" customHeight="1">
      <c r="A36" s="92">
        <v>12</v>
      </c>
      <c r="B36" s="86" t="s">
        <v>175</v>
      </c>
      <c r="C36" s="41"/>
      <c r="D36" s="6">
        <f t="shared" ref="D36:D37" si="12">E36+F36+G36+H36</f>
        <v>59845</v>
      </c>
      <c r="E36" s="41"/>
      <c r="F36" s="5">
        <v>59845</v>
      </c>
      <c r="G36" s="41"/>
      <c r="H36" s="8"/>
      <c r="I36" s="134">
        <v>57563.4</v>
      </c>
      <c r="J36" s="5">
        <v>57563.4</v>
      </c>
      <c r="K36" s="88"/>
      <c r="L36" s="5">
        <v>57563.4</v>
      </c>
      <c r="M36" s="41"/>
      <c r="N36" s="41"/>
      <c r="O36" s="5">
        <v>57563.4</v>
      </c>
      <c r="P36" s="41"/>
      <c r="Q36" s="5">
        <v>57563.4</v>
      </c>
      <c r="R36" s="41"/>
      <c r="S36" s="89"/>
      <c r="U36" s="45"/>
      <c r="V36" s="46"/>
      <c r="W36" s="46"/>
    </row>
    <row r="37" spans="1:23" ht="94.5">
      <c r="A37" s="92">
        <v>13</v>
      </c>
      <c r="B37" s="86" t="s">
        <v>220</v>
      </c>
      <c r="C37" s="41"/>
      <c r="D37" s="6">
        <f t="shared" si="12"/>
        <v>16800</v>
      </c>
      <c r="E37" s="87"/>
      <c r="F37" s="5">
        <v>16400</v>
      </c>
      <c r="G37" s="41"/>
      <c r="H37" s="103">
        <v>400</v>
      </c>
      <c r="I37" s="134">
        <v>15095.9</v>
      </c>
      <c r="J37" s="5">
        <v>15095.9</v>
      </c>
      <c r="K37" s="88"/>
      <c r="L37" s="5">
        <v>15095.9</v>
      </c>
      <c r="M37" s="41"/>
      <c r="N37" s="41"/>
      <c r="O37" s="5">
        <v>15095.9</v>
      </c>
      <c r="P37" s="41"/>
      <c r="Q37" s="5">
        <v>15095.9</v>
      </c>
      <c r="R37" s="41"/>
      <c r="S37" s="89"/>
    </row>
    <row r="38" spans="1:23">
      <c r="A38" s="24"/>
      <c r="B38" s="104" t="s">
        <v>4</v>
      </c>
      <c r="C38" s="160"/>
      <c r="D38" s="6">
        <f>SUM(D36:D37)</f>
        <v>76645</v>
      </c>
      <c r="E38" s="6">
        <f t="shared" ref="E38:G38" si="13">SUM(E36:E36)</f>
        <v>0</v>
      </c>
      <c r="F38" s="6">
        <f>SUM(F36:F37)</f>
        <v>76245</v>
      </c>
      <c r="G38" s="6">
        <f t="shared" si="13"/>
        <v>0</v>
      </c>
      <c r="H38" s="6">
        <f>SUM(H36:H37)</f>
        <v>400</v>
      </c>
      <c r="I38" s="136">
        <f>SUM(I36:I37)</f>
        <v>72659.3</v>
      </c>
      <c r="J38" s="6">
        <f t="shared" ref="J38:S38" si="14">SUM(J36:J37)</f>
        <v>72659.3</v>
      </c>
      <c r="K38" s="6">
        <f t="shared" si="14"/>
        <v>0</v>
      </c>
      <c r="L38" s="6">
        <f t="shared" si="14"/>
        <v>72659.3</v>
      </c>
      <c r="M38" s="6">
        <f t="shared" si="14"/>
        <v>0</v>
      </c>
      <c r="N38" s="6">
        <f t="shared" si="14"/>
        <v>0</v>
      </c>
      <c r="O38" s="6">
        <f t="shared" si="14"/>
        <v>72659.3</v>
      </c>
      <c r="P38" s="6">
        <f t="shared" si="14"/>
        <v>0</v>
      </c>
      <c r="Q38" s="6">
        <f t="shared" si="14"/>
        <v>72659.3</v>
      </c>
      <c r="R38" s="6">
        <f t="shared" si="14"/>
        <v>0</v>
      </c>
      <c r="S38" s="9">
        <f t="shared" si="14"/>
        <v>0</v>
      </c>
      <c r="T38" s="156">
        <f>I34+I38</f>
        <v>153964.6</v>
      </c>
      <c r="U38" s="47">
        <v>153964.6</v>
      </c>
      <c r="V38" s="47"/>
      <c r="W38" s="47"/>
    </row>
    <row r="39" spans="1:23" ht="15.75" customHeight="1">
      <c r="A39" s="191"/>
      <c r="B39" s="7" t="s">
        <v>257</v>
      </c>
      <c r="C39" s="192"/>
      <c r="D39" s="193">
        <f>D34+D38</f>
        <v>157046.5</v>
      </c>
      <c r="E39" s="193">
        <f t="shared" ref="E39:S39" si="15">E34+E38</f>
        <v>0</v>
      </c>
      <c r="F39" s="193">
        <f t="shared" si="15"/>
        <v>153646</v>
      </c>
      <c r="G39" s="193">
        <f t="shared" si="15"/>
        <v>0</v>
      </c>
      <c r="H39" s="193">
        <f t="shared" si="15"/>
        <v>3400.5</v>
      </c>
      <c r="I39" s="194">
        <f t="shared" si="15"/>
        <v>153964.6</v>
      </c>
      <c r="J39" s="193">
        <f t="shared" si="15"/>
        <v>153964.6</v>
      </c>
      <c r="K39" s="193">
        <f t="shared" si="15"/>
        <v>0</v>
      </c>
      <c r="L39" s="193">
        <f t="shared" si="15"/>
        <v>153964.6</v>
      </c>
      <c r="M39" s="193">
        <f t="shared" si="15"/>
        <v>0</v>
      </c>
      <c r="N39" s="193">
        <f t="shared" si="15"/>
        <v>0</v>
      </c>
      <c r="O39" s="193">
        <f t="shared" si="15"/>
        <v>153964.6</v>
      </c>
      <c r="P39" s="193">
        <f t="shared" si="15"/>
        <v>0</v>
      </c>
      <c r="Q39" s="193">
        <f t="shared" si="15"/>
        <v>153964.6</v>
      </c>
      <c r="R39" s="193">
        <f t="shared" si="15"/>
        <v>0</v>
      </c>
      <c r="S39" s="193">
        <f t="shared" si="15"/>
        <v>0</v>
      </c>
    </row>
    <row r="40" spans="1:23" ht="243.75" customHeight="1">
      <c r="A40" s="92">
        <v>14</v>
      </c>
      <c r="B40" s="93" t="s">
        <v>204</v>
      </c>
      <c r="C40" s="42"/>
      <c r="D40" s="6">
        <f>E40+F40+G40+H40</f>
        <v>478331.89999999997</v>
      </c>
      <c r="E40" s="41">
        <v>6285.8</v>
      </c>
      <c r="F40" s="5">
        <v>472046.1</v>
      </c>
      <c r="G40" s="41"/>
      <c r="H40" s="8"/>
      <c r="I40" s="134">
        <v>577969.80000000005</v>
      </c>
      <c r="J40" s="87">
        <v>577969.80000000005</v>
      </c>
      <c r="K40" s="41"/>
      <c r="L40" s="87">
        <v>577969.80000000005</v>
      </c>
      <c r="M40" s="41"/>
      <c r="N40" s="41"/>
      <c r="O40" s="87">
        <v>577969.80000000005</v>
      </c>
      <c r="P40" s="41"/>
      <c r="Q40" s="87">
        <v>577969.80000000005</v>
      </c>
      <c r="R40" s="87"/>
      <c r="S40" s="105"/>
    </row>
    <row r="41" spans="1:23" ht="199.5" customHeight="1">
      <c r="A41" s="92">
        <v>15</v>
      </c>
      <c r="B41" s="93" t="s">
        <v>203</v>
      </c>
      <c r="C41" s="42"/>
      <c r="D41" s="6">
        <f t="shared" ref="D41" si="16">E41+F41+G41+H41</f>
        <v>39738.1</v>
      </c>
      <c r="E41" s="41"/>
      <c r="F41" s="5">
        <v>39738.1</v>
      </c>
      <c r="G41" s="41"/>
      <c r="H41" s="8"/>
      <c r="I41" s="134">
        <v>42738.1</v>
      </c>
      <c r="J41" s="87">
        <v>42738.2</v>
      </c>
      <c r="K41" s="41"/>
      <c r="L41" s="87">
        <v>42738.2</v>
      </c>
      <c r="M41" s="41"/>
      <c r="N41" s="41"/>
      <c r="O41" s="87">
        <v>42738.2</v>
      </c>
      <c r="P41" s="41"/>
      <c r="Q41" s="41">
        <v>42738.2</v>
      </c>
      <c r="R41" s="41"/>
      <c r="S41" s="105"/>
    </row>
    <row r="42" spans="1:23" ht="33" customHeight="1">
      <c r="A42" s="92"/>
      <c r="B42" s="93" t="s">
        <v>230</v>
      </c>
      <c r="C42" s="42"/>
      <c r="D42" s="6"/>
      <c r="E42" s="41"/>
      <c r="F42" s="5"/>
      <c r="G42" s="41"/>
      <c r="H42" s="8"/>
      <c r="I42" s="134">
        <v>6616.6</v>
      </c>
      <c r="J42" s="87">
        <f t="shared" ref="J42" si="17">K42+L42+M42+N42</f>
        <v>6616.6</v>
      </c>
      <c r="K42" s="41">
        <v>6285.8</v>
      </c>
      <c r="L42" s="87">
        <v>330.8</v>
      </c>
      <c r="M42" s="41"/>
      <c r="N42" s="41"/>
      <c r="O42" s="87">
        <f t="shared" ref="O42" si="18">P42+Q42+R42+S42</f>
        <v>6616.6</v>
      </c>
      <c r="P42" s="41">
        <v>6285.8</v>
      </c>
      <c r="Q42" s="41">
        <v>330.8</v>
      </c>
      <c r="R42" s="41"/>
      <c r="S42" s="105"/>
    </row>
    <row r="43" spans="1:23">
      <c r="A43" s="24"/>
      <c r="B43" s="44" t="s">
        <v>195</v>
      </c>
      <c r="C43" s="106"/>
      <c r="D43" s="6">
        <f>SUM(D40:D41)</f>
        <v>518069.99999999994</v>
      </c>
      <c r="E43" s="6">
        <f t="shared" ref="E43:H43" si="19">SUM(E40:E41)</f>
        <v>6285.8</v>
      </c>
      <c r="F43" s="6">
        <f t="shared" si="19"/>
        <v>511784.19999999995</v>
      </c>
      <c r="G43" s="6">
        <f t="shared" si="19"/>
        <v>0</v>
      </c>
      <c r="H43" s="6">
        <f t="shared" si="19"/>
        <v>0</v>
      </c>
      <c r="I43" s="136">
        <f>SUM(I40:I42)</f>
        <v>627324.5</v>
      </c>
      <c r="J43" s="6">
        <f t="shared" ref="J43:S43" si="20">SUM(J40:J42)</f>
        <v>627324.6</v>
      </c>
      <c r="K43" s="6">
        <f t="shared" si="20"/>
        <v>6285.8</v>
      </c>
      <c r="L43" s="6">
        <f t="shared" si="20"/>
        <v>621038.80000000005</v>
      </c>
      <c r="M43" s="6">
        <f t="shared" si="20"/>
        <v>0</v>
      </c>
      <c r="N43" s="6">
        <f t="shared" si="20"/>
        <v>0</v>
      </c>
      <c r="O43" s="6">
        <f t="shared" si="20"/>
        <v>627324.6</v>
      </c>
      <c r="P43" s="6">
        <f t="shared" si="20"/>
        <v>6285.8</v>
      </c>
      <c r="Q43" s="6">
        <f t="shared" si="20"/>
        <v>621038.80000000005</v>
      </c>
      <c r="R43" s="6">
        <f t="shared" si="20"/>
        <v>0</v>
      </c>
      <c r="S43" s="6">
        <f t="shared" si="20"/>
        <v>0</v>
      </c>
    </row>
    <row r="44" spans="1:23" ht="36.75" customHeight="1">
      <c r="A44" s="252" t="s">
        <v>179</v>
      </c>
      <c r="B44" s="253"/>
      <c r="C44" s="253"/>
      <c r="D44" s="253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254"/>
    </row>
    <row r="45" spans="1:23" ht="272.25" customHeight="1">
      <c r="A45" s="107">
        <v>16</v>
      </c>
      <c r="B45" s="93" t="s">
        <v>180</v>
      </c>
      <c r="C45" s="106"/>
      <c r="D45" s="6">
        <f>E45+F45+G45+H45</f>
        <v>119195.4</v>
      </c>
      <c r="E45" s="6"/>
      <c r="F45" s="5">
        <v>119195.4</v>
      </c>
      <c r="G45" s="6"/>
      <c r="H45" s="6"/>
      <c r="I45" s="136"/>
      <c r="J45" s="87"/>
      <c r="K45" s="6"/>
      <c r="L45" s="5"/>
      <c r="M45" s="6"/>
      <c r="N45" s="6"/>
      <c r="O45" s="98"/>
      <c r="P45" s="6"/>
      <c r="Q45" s="6"/>
      <c r="R45" s="6"/>
      <c r="S45" s="9"/>
    </row>
    <row r="46" spans="1:23" ht="130.5" customHeight="1">
      <c r="A46" s="107">
        <v>17</v>
      </c>
      <c r="B46" s="93" t="s">
        <v>181</v>
      </c>
      <c r="C46" s="106"/>
      <c r="D46" s="6">
        <f t="shared" ref="D46:D47" si="21">E46+F46+G46+H46</f>
        <v>1730.5</v>
      </c>
      <c r="E46" s="6"/>
      <c r="F46" s="5">
        <v>1730.5</v>
      </c>
      <c r="G46" s="6"/>
      <c r="H46" s="6"/>
      <c r="I46" s="136"/>
      <c r="J46" s="87"/>
      <c r="K46" s="6"/>
      <c r="L46" s="5"/>
      <c r="M46" s="6"/>
      <c r="N46" s="6"/>
      <c r="O46" s="98"/>
      <c r="P46" s="6"/>
      <c r="Q46" s="6"/>
      <c r="R46" s="6"/>
      <c r="S46" s="9"/>
    </row>
    <row r="47" spans="1:23" ht="236.25">
      <c r="A47" s="107">
        <v>18</v>
      </c>
      <c r="B47" s="93" t="s">
        <v>182</v>
      </c>
      <c r="C47" s="106"/>
      <c r="D47" s="6">
        <f t="shared" si="21"/>
        <v>0</v>
      </c>
      <c r="E47" s="6"/>
      <c r="F47" s="6"/>
      <c r="G47" s="6"/>
      <c r="H47" s="6"/>
      <c r="I47" s="136"/>
      <c r="J47" s="87">
        <f t="shared" ref="J47:J49" si="22">K47+L47+M47+N47</f>
        <v>0</v>
      </c>
      <c r="K47" s="6"/>
      <c r="L47" s="6"/>
      <c r="M47" s="6"/>
      <c r="N47" s="6"/>
      <c r="O47" s="98">
        <f t="shared" ref="O47:O49" si="23">P47+Q47+R47+S47</f>
        <v>0</v>
      </c>
      <c r="P47" s="6"/>
      <c r="Q47" s="6"/>
      <c r="R47" s="6"/>
      <c r="S47" s="9"/>
    </row>
    <row r="48" spans="1:23">
      <c r="A48" s="24"/>
      <c r="B48" s="108" t="s">
        <v>196</v>
      </c>
      <c r="C48" s="106"/>
      <c r="D48" s="6">
        <f>SUM(D45:D47)</f>
        <v>120925.9</v>
      </c>
      <c r="E48" s="6">
        <f t="shared" ref="E48:S48" si="24">SUM(E45:E47)</f>
        <v>0</v>
      </c>
      <c r="F48" s="6">
        <f t="shared" si="24"/>
        <v>120925.9</v>
      </c>
      <c r="G48" s="6">
        <f t="shared" si="24"/>
        <v>0</v>
      </c>
      <c r="H48" s="6">
        <f t="shared" si="24"/>
        <v>0</v>
      </c>
      <c r="I48" s="136">
        <f t="shared" si="24"/>
        <v>0</v>
      </c>
      <c r="J48" s="109">
        <f t="shared" si="22"/>
        <v>0</v>
      </c>
      <c r="K48" s="6">
        <f t="shared" si="24"/>
        <v>0</v>
      </c>
      <c r="L48" s="6">
        <f t="shared" si="24"/>
        <v>0</v>
      </c>
      <c r="M48" s="6">
        <f t="shared" si="24"/>
        <v>0</v>
      </c>
      <c r="N48" s="6">
        <f t="shared" si="24"/>
        <v>0</v>
      </c>
      <c r="O48" s="90">
        <f t="shared" si="23"/>
        <v>0</v>
      </c>
      <c r="P48" s="6">
        <f t="shared" si="24"/>
        <v>0</v>
      </c>
      <c r="Q48" s="6">
        <f t="shared" si="24"/>
        <v>0</v>
      </c>
      <c r="R48" s="6">
        <f t="shared" si="24"/>
        <v>0</v>
      </c>
      <c r="S48" s="9">
        <f t="shared" si="24"/>
        <v>0</v>
      </c>
    </row>
    <row r="49" spans="1:19">
      <c r="A49" s="24"/>
      <c r="B49" s="160" t="s">
        <v>12</v>
      </c>
      <c r="C49" s="160"/>
      <c r="D49" s="101">
        <f>D34+D38+D43+D48</f>
        <v>796042.4</v>
      </c>
      <c r="E49" s="101">
        <f t="shared" ref="E49:S49" si="25">E34+E38+E43+E48</f>
        <v>6285.8</v>
      </c>
      <c r="F49" s="101">
        <f t="shared" si="25"/>
        <v>786356.1</v>
      </c>
      <c r="G49" s="101">
        <f t="shared" si="25"/>
        <v>0</v>
      </c>
      <c r="H49" s="101">
        <f t="shared" si="25"/>
        <v>3400.5</v>
      </c>
      <c r="I49" s="139">
        <f t="shared" si="25"/>
        <v>781289.1</v>
      </c>
      <c r="J49" s="141">
        <f t="shared" si="22"/>
        <v>781289.20000000007</v>
      </c>
      <c r="K49" s="101">
        <f t="shared" si="25"/>
        <v>6285.8</v>
      </c>
      <c r="L49" s="101">
        <f t="shared" si="25"/>
        <v>775003.4</v>
      </c>
      <c r="M49" s="101">
        <f t="shared" si="25"/>
        <v>0</v>
      </c>
      <c r="N49" s="101">
        <f t="shared" si="25"/>
        <v>0</v>
      </c>
      <c r="O49" s="142">
        <f t="shared" si="23"/>
        <v>781289.20000000007</v>
      </c>
      <c r="P49" s="101">
        <f t="shared" si="25"/>
        <v>6285.8</v>
      </c>
      <c r="Q49" s="101">
        <f t="shared" si="25"/>
        <v>775003.4</v>
      </c>
      <c r="R49" s="101">
        <f t="shared" si="25"/>
        <v>0</v>
      </c>
      <c r="S49" s="140">
        <f t="shared" si="25"/>
        <v>0</v>
      </c>
    </row>
    <row r="50" spans="1:19" ht="51" customHeight="1">
      <c r="A50" s="252" t="s">
        <v>240</v>
      </c>
      <c r="B50" s="253"/>
      <c r="C50" s="253"/>
      <c r="D50" s="253"/>
      <c r="E50" s="253"/>
      <c r="F50" s="253"/>
      <c r="G50" s="253"/>
      <c r="H50" s="253"/>
      <c r="I50" s="253"/>
      <c r="J50" s="253"/>
      <c r="K50" s="253"/>
      <c r="L50" s="253"/>
      <c r="M50" s="253"/>
      <c r="N50" s="253"/>
      <c r="O50" s="253"/>
      <c r="P50" s="253"/>
      <c r="Q50" s="253"/>
      <c r="R50" s="253"/>
      <c r="S50" s="254"/>
    </row>
    <row r="51" spans="1:19" ht="15.75" customHeight="1">
      <c r="A51" s="255" t="s">
        <v>59</v>
      </c>
      <c r="B51" s="256"/>
      <c r="C51" s="256"/>
      <c r="D51" s="256"/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7"/>
    </row>
    <row r="52" spans="1:19">
      <c r="A52" s="110">
        <v>19</v>
      </c>
      <c r="B52" s="41" t="s">
        <v>13</v>
      </c>
      <c r="C52" s="41"/>
      <c r="D52" s="6">
        <f>E52+F52+G52+H52</f>
        <v>21675</v>
      </c>
      <c r="E52" s="41"/>
      <c r="F52" s="5">
        <v>21675</v>
      </c>
      <c r="G52" s="41"/>
      <c r="H52" s="6"/>
      <c r="I52" s="134">
        <v>21675</v>
      </c>
      <c r="J52" s="5">
        <v>21675</v>
      </c>
      <c r="K52" s="111"/>
      <c r="L52" s="87">
        <v>21675</v>
      </c>
      <c r="M52" s="41"/>
      <c r="N52" s="41"/>
      <c r="O52" s="5">
        <v>21675</v>
      </c>
      <c r="P52" s="41"/>
      <c r="Q52" s="87">
        <v>21675</v>
      </c>
      <c r="R52" s="41"/>
      <c r="S52" s="105"/>
    </row>
    <row r="53" spans="1:19" ht="15.75" customHeight="1">
      <c r="A53" s="198" t="s">
        <v>60</v>
      </c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  <c r="R53" s="199"/>
      <c r="S53" s="200"/>
    </row>
    <row r="54" spans="1:19" ht="15.75" customHeight="1">
      <c r="A54" s="198" t="s">
        <v>14</v>
      </c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200"/>
    </row>
    <row r="55" spans="1:19" ht="141.75">
      <c r="A55" s="19">
        <v>20</v>
      </c>
      <c r="B55" s="187" t="s">
        <v>15</v>
      </c>
      <c r="C55" s="22"/>
      <c r="D55" s="6">
        <f>E55+F55+G55+H55</f>
        <v>21870</v>
      </c>
      <c r="E55" s="41"/>
      <c r="F55" s="5">
        <v>21870</v>
      </c>
      <c r="G55" s="41"/>
      <c r="H55" s="6"/>
      <c r="I55" s="134">
        <v>22194</v>
      </c>
      <c r="J55" s="5">
        <v>22194</v>
      </c>
      <c r="K55" s="5"/>
      <c r="L55" s="5">
        <v>22194</v>
      </c>
      <c r="M55" s="5"/>
      <c r="N55" s="5"/>
      <c r="O55" s="5">
        <v>22194</v>
      </c>
      <c r="P55" s="5"/>
      <c r="Q55" s="5">
        <v>22194</v>
      </c>
      <c r="R55" s="5"/>
      <c r="S55" s="100"/>
    </row>
    <row r="56" spans="1:19" ht="110.25">
      <c r="A56" s="19">
        <v>21</v>
      </c>
      <c r="B56" s="187" t="s">
        <v>16</v>
      </c>
      <c r="C56" s="22"/>
      <c r="D56" s="6">
        <f t="shared" ref="D56:D60" si="26">E56+F56+G56+H56</f>
        <v>13350.1</v>
      </c>
      <c r="E56" s="41"/>
      <c r="F56" s="5">
        <v>13350.1</v>
      </c>
      <c r="G56" s="41"/>
      <c r="H56" s="6"/>
      <c r="I56" s="134">
        <v>14131.9</v>
      </c>
      <c r="J56" s="5">
        <v>14131.9</v>
      </c>
      <c r="K56" s="5"/>
      <c r="L56" s="5">
        <v>14131.9</v>
      </c>
      <c r="M56" s="5"/>
      <c r="N56" s="5"/>
      <c r="O56" s="5">
        <v>14131.9</v>
      </c>
      <c r="P56" s="5"/>
      <c r="Q56" s="5">
        <v>14131.9</v>
      </c>
      <c r="R56" s="5"/>
      <c r="S56" s="100"/>
    </row>
    <row r="57" spans="1:19" ht="141.75">
      <c r="A57" s="19">
        <v>22</v>
      </c>
      <c r="B57" s="187" t="s">
        <v>17</v>
      </c>
      <c r="C57" s="22"/>
      <c r="D57" s="6">
        <f t="shared" si="26"/>
        <v>47104</v>
      </c>
      <c r="E57" s="41"/>
      <c r="F57" s="5">
        <v>47104</v>
      </c>
      <c r="G57" s="41"/>
      <c r="H57" s="6"/>
      <c r="I57" s="164">
        <v>44479.8</v>
      </c>
      <c r="J57" s="5">
        <v>44479.8</v>
      </c>
      <c r="K57" s="5"/>
      <c r="L57" s="5">
        <v>44479.8</v>
      </c>
      <c r="M57" s="5"/>
      <c r="N57" s="5"/>
      <c r="O57" s="5">
        <v>44479.8</v>
      </c>
      <c r="P57" s="5"/>
      <c r="Q57" s="5">
        <v>44479.8</v>
      </c>
      <c r="R57" s="5"/>
      <c r="S57" s="100"/>
    </row>
    <row r="58" spans="1:19" ht="123" customHeight="1">
      <c r="A58" s="19">
        <v>23</v>
      </c>
      <c r="B58" s="186" t="s">
        <v>186</v>
      </c>
      <c r="C58" s="22"/>
      <c r="D58" s="6">
        <f t="shared" si="26"/>
        <v>1000</v>
      </c>
      <c r="E58" s="41"/>
      <c r="F58" s="5">
        <v>1000</v>
      </c>
      <c r="G58" s="41"/>
      <c r="H58" s="6"/>
      <c r="I58" s="134">
        <v>0</v>
      </c>
      <c r="J58" s="5"/>
      <c r="K58" s="5"/>
      <c r="L58" s="5"/>
      <c r="M58" s="5"/>
      <c r="N58" s="5"/>
      <c r="O58" s="5"/>
      <c r="P58" s="5"/>
      <c r="Q58" s="5"/>
      <c r="R58" s="5"/>
      <c r="S58" s="100"/>
    </row>
    <row r="59" spans="1:19" ht="45">
      <c r="A59" s="19">
        <v>24</v>
      </c>
      <c r="B59" s="112" t="s">
        <v>187</v>
      </c>
      <c r="C59" s="22"/>
      <c r="D59" s="6">
        <f t="shared" si="26"/>
        <v>18000</v>
      </c>
      <c r="E59" s="41"/>
      <c r="F59" s="5">
        <v>18000</v>
      </c>
      <c r="G59" s="41"/>
      <c r="H59" s="6"/>
      <c r="I59" s="134">
        <v>18000</v>
      </c>
      <c r="J59" s="5">
        <v>18000</v>
      </c>
      <c r="K59" s="5"/>
      <c r="L59" s="5">
        <v>18000</v>
      </c>
      <c r="M59" s="5"/>
      <c r="N59" s="5"/>
      <c r="O59" s="5">
        <v>18000</v>
      </c>
      <c r="P59" s="5"/>
      <c r="Q59" s="5">
        <v>18000</v>
      </c>
      <c r="R59" s="5"/>
      <c r="S59" s="100"/>
    </row>
    <row r="60" spans="1:19" ht="45">
      <c r="A60" s="19">
        <v>25</v>
      </c>
      <c r="B60" s="112" t="s">
        <v>188</v>
      </c>
      <c r="C60" s="22"/>
      <c r="D60" s="6">
        <f t="shared" si="26"/>
        <v>0</v>
      </c>
      <c r="E60" s="41"/>
      <c r="F60" s="5"/>
      <c r="G60" s="41"/>
      <c r="H60" s="6"/>
      <c r="I60" s="134"/>
      <c r="J60" s="5"/>
      <c r="K60" s="5"/>
      <c r="L60" s="5"/>
      <c r="M60" s="5"/>
      <c r="N60" s="5"/>
      <c r="O60" s="5"/>
      <c r="P60" s="5"/>
      <c r="Q60" s="5"/>
      <c r="R60" s="5"/>
      <c r="S60" s="100"/>
    </row>
    <row r="61" spans="1:19">
      <c r="A61" s="10"/>
      <c r="B61" s="7" t="s">
        <v>4</v>
      </c>
      <c r="C61" s="7"/>
      <c r="D61" s="6">
        <f ca="1">SUM(D55:D63)</f>
        <v>0</v>
      </c>
      <c r="E61" s="6">
        <f t="shared" ref="E61:S61" si="27">SUM(E55:E57)</f>
        <v>0</v>
      </c>
      <c r="F61" s="6">
        <f>SUM(F55:F60)</f>
        <v>101324.1</v>
      </c>
      <c r="G61" s="6">
        <f t="shared" si="27"/>
        <v>0</v>
      </c>
      <c r="H61" s="6">
        <f t="shared" si="27"/>
        <v>0</v>
      </c>
      <c r="I61" s="136">
        <f>SUM(I55:I60)</f>
        <v>98805.700000000012</v>
      </c>
      <c r="J61" s="6"/>
      <c r="K61" s="6"/>
      <c r="L61" s="6">
        <f>SUM(L55:L60)</f>
        <v>98805.700000000012</v>
      </c>
      <c r="M61" s="6"/>
      <c r="N61" s="6"/>
      <c r="O61" s="6">
        <f>SUM(O55:O60)</f>
        <v>98805.700000000012</v>
      </c>
      <c r="P61" s="6"/>
      <c r="Q61" s="6">
        <f>SUM(Q55:Q60)</f>
        <v>98805.700000000012</v>
      </c>
      <c r="R61" s="6">
        <f t="shared" si="27"/>
        <v>0</v>
      </c>
      <c r="S61" s="9">
        <f t="shared" si="27"/>
        <v>0</v>
      </c>
    </row>
    <row r="62" spans="1:19" ht="15.75" customHeight="1">
      <c r="A62" s="198" t="s">
        <v>62</v>
      </c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200"/>
    </row>
    <row r="63" spans="1:19" ht="94.5">
      <c r="A63" s="110">
        <v>26</v>
      </c>
      <c r="B63" s="185" t="s">
        <v>209</v>
      </c>
      <c r="C63" s="41"/>
      <c r="D63" s="6">
        <f>E63+F63+G63+H63</f>
        <v>900</v>
      </c>
      <c r="E63" s="41"/>
      <c r="F63" s="5">
        <v>900</v>
      </c>
      <c r="G63" s="41"/>
      <c r="H63" s="6"/>
      <c r="I63" s="134">
        <v>515.1</v>
      </c>
      <c r="J63" s="87">
        <v>515.1</v>
      </c>
      <c r="K63" s="111"/>
      <c r="L63" s="87">
        <v>515.1</v>
      </c>
      <c r="M63" s="111"/>
      <c r="N63" s="111"/>
      <c r="O63" s="87">
        <v>515.1</v>
      </c>
      <c r="P63" s="111"/>
      <c r="Q63" s="87">
        <v>515.1</v>
      </c>
      <c r="R63" s="111"/>
      <c r="S63" s="105"/>
    </row>
    <row r="64" spans="1:19" ht="15.75" customHeight="1">
      <c r="A64" s="255" t="s">
        <v>63</v>
      </c>
      <c r="B64" s="256"/>
      <c r="C64" s="256"/>
      <c r="D64" s="256"/>
      <c r="E64" s="256"/>
      <c r="F64" s="256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7"/>
    </row>
    <row r="65" spans="1:19" ht="63">
      <c r="A65" s="110">
        <v>27</v>
      </c>
      <c r="B65" s="185" t="s">
        <v>207</v>
      </c>
      <c r="C65" s="41"/>
      <c r="D65" s="6">
        <f>E65+F65+G65+H65</f>
        <v>10978.6</v>
      </c>
      <c r="E65" s="41"/>
      <c r="F65" s="5">
        <v>10978.6</v>
      </c>
      <c r="G65" s="41"/>
      <c r="H65" s="6"/>
      <c r="I65" s="134">
        <v>12409.2</v>
      </c>
      <c r="J65" s="5">
        <v>12409.2</v>
      </c>
      <c r="K65" s="5"/>
      <c r="L65" s="5">
        <v>12409.2</v>
      </c>
      <c r="M65" s="5"/>
      <c r="N65" s="5"/>
      <c r="O65" s="5">
        <v>12409.2</v>
      </c>
      <c r="P65" s="5"/>
      <c r="Q65" s="5">
        <v>12409.2</v>
      </c>
      <c r="R65" s="5"/>
      <c r="S65" s="100"/>
    </row>
    <row r="66" spans="1:19" ht="15.75" customHeight="1">
      <c r="A66" s="255" t="s">
        <v>64</v>
      </c>
      <c r="B66" s="256"/>
      <c r="C66" s="256"/>
      <c r="D66" s="256"/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7"/>
    </row>
    <row r="67" spans="1:19" ht="63">
      <c r="A67" s="110">
        <v>28</v>
      </c>
      <c r="B67" s="113" t="s">
        <v>20</v>
      </c>
      <c r="C67" s="41"/>
      <c r="D67" s="6">
        <f>E67+F67+G67+H67</f>
        <v>0</v>
      </c>
      <c r="E67" s="41"/>
      <c r="F67" s="5"/>
      <c r="G67" s="41"/>
      <c r="H67" s="6"/>
      <c r="I67" s="134">
        <v>0</v>
      </c>
      <c r="J67" s="111"/>
      <c r="K67" s="111"/>
      <c r="L67" s="111"/>
      <c r="M67" s="111"/>
      <c r="N67" s="111"/>
      <c r="O67" s="111"/>
      <c r="P67" s="111"/>
      <c r="Q67" s="111"/>
      <c r="R67" s="111"/>
      <c r="S67" s="105"/>
    </row>
    <row r="68" spans="1:19" ht="51.75" customHeight="1">
      <c r="A68" s="110">
        <v>29</v>
      </c>
      <c r="B68" s="185" t="s">
        <v>208</v>
      </c>
      <c r="C68" s="41"/>
      <c r="D68" s="6">
        <f t="shared" ref="D68:D70" si="28">E68+F68+G68+H68</f>
        <v>1000</v>
      </c>
      <c r="E68" s="41"/>
      <c r="F68" s="5">
        <v>1000</v>
      </c>
      <c r="G68" s="41"/>
      <c r="H68" s="6"/>
      <c r="I68" s="134">
        <v>589.5</v>
      </c>
      <c r="J68" s="167">
        <v>589.5</v>
      </c>
      <c r="K68" s="111"/>
      <c r="L68" s="167">
        <v>589.5</v>
      </c>
      <c r="M68" s="167"/>
      <c r="N68" s="167"/>
      <c r="O68" s="167">
        <v>589.5</v>
      </c>
      <c r="P68" s="167"/>
      <c r="Q68" s="167">
        <v>589.5</v>
      </c>
      <c r="R68" s="111"/>
      <c r="S68" s="105"/>
    </row>
    <row r="69" spans="1:19">
      <c r="A69" s="24"/>
      <c r="B69" s="160" t="s">
        <v>22</v>
      </c>
      <c r="C69" s="160"/>
      <c r="D69" s="6">
        <f t="shared" si="28"/>
        <v>1000</v>
      </c>
      <c r="E69" s="6">
        <f t="shared" ref="E69:S69" si="29">SUM(E67:E68)</f>
        <v>0</v>
      </c>
      <c r="F69" s="6">
        <f t="shared" si="29"/>
        <v>1000</v>
      </c>
      <c r="G69" s="6">
        <f t="shared" si="29"/>
        <v>0</v>
      </c>
      <c r="H69" s="6">
        <f t="shared" si="29"/>
        <v>0</v>
      </c>
      <c r="I69" s="136">
        <f>SUM(I67:I68)</f>
        <v>589.5</v>
      </c>
      <c r="J69" s="6">
        <f t="shared" si="29"/>
        <v>589.5</v>
      </c>
      <c r="K69" s="6">
        <f t="shared" si="29"/>
        <v>0</v>
      </c>
      <c r="L69" s="6">
        <f t="shared" si="29"/>
        <v>589.5</v>
      </c>
      <c r="M69" s="6">
        <f t="shared" si="29"/>
        <v>0</v>
      </c>
      <c r="N69" s="6">
        <f t="shared" si="29"/>
        <v>0</v>
      </c>
      <c r="O69" s="6">
        <f t="shared" si="29"/>
        <v>589.5</v>
      </c>
      <c r="P69" s="6">
        <f t="shared" si="29"/>
        <v>0</v>
      </c>
      <c r="Q69" s="6">
        <f t="shared" si="29"/>
        <v>589.5</v>
      </c>
      <c r="R69" s="6">
        <f t="shared" si="29"/>
        <v>0</v>
      </c>
      <c r="S69" s="9">
        <f t="shared" si="29"/>
        <v>0</v>
      </c>
    </row>
    <row r="70" spans="1:19">
      <c r="A70" s="24"/>
      <c r="B70" s="160" t="s">
        <v>12</v>
      </c>
      <c r="C70" s="160"/>
      <c r="D70" s="101">
        <f t="shared" si="28"/>
        <v>135877.70000000001</v>
      </c>
      <c r="E70" s="101">
        <f t="shared" ref="E70:S70" si="30">E52+E61+E63+E65+E69</f>
        <v>0</v>
      </c>
      <c r="F70" s="101">
        <f t="shared" si="30"/>
        <v>135877.70000000001</v>
      </c>
      <c r="G70" s="101">
        <f t="shared" si="30"/>
        <v>0</v>
      </c>
      <c r="H70" s="101">
        <f t="shared" si="30"/>
        <v>0</v>
      </c>
      <c r="I70" s="139">
        <f t="shared" si="30"/>
        <v>133994.50000000003</v>
      </c>
      <c r="J70" s="101">
        <v>133994.5</v>
      </c>
      <c r="K70" s="101">
        <f t="shared" si="30"/>
        <v>0</v>
      </c>
      <c r="L70" s="101">
        <f t="shared" si="30"/>
        <v>133994.50000000003</v>
      </c>
      <c r="M70" s="101">
        <f t="shared" si="30"/>
        <v>0</v>
      </c>
      <c r="N70" s="101">
        <f t="shared" si="30"/>
        <v>0</v>
      </c>
      <c r="O70" s="101">
        <f t="shared" si="30"/>
        <v>133994.50000000003</v>
      </c>
      <c r="P70" s="101">
        <f t="shared" si="30"/>
        <v>0</v>
      </c>
      <c r="Q70" s="101">
        <f t="shared" si="30"/>
        <v>133994.50000000003</v>
      </c>
      <c r="R70" s="101">
        <f t="shared" si="30"/>
        <v>0</v>
      </c>
      <c r="S70" s="140">
        <f t="shared" si="30"/>
        <v>0</v>
      </c>
    </row>
    <row r="71" spans="1:19" ht="15.75" customHeight="1">
      <c r="A71" s="195" t="s">
        <v>23</v>
      </c>
      <c r="B71" s="196"/>
      <c r="C71" s="196"/>
      <c r="D71" s="196"/>
      <c r="E71" s="196"/>
      <c r="F71" s="196"/>
      <c r="G71" s="196"/>
      <c r="H71" s="196"/>
      <c r="I71" s="196"/>
      <c r="J71" s="196"/>
      <c r="K71" s="196"/>
      <c r="L71" s="196"/>
      <c r="M71" s="196"/>
      <c r="N71" s="196"/>
      <c r="O71" s="196"/>
      <c r="P71" s="196"/>
      <c r="Q71" s="196"/>
      <c r="R71" s="196"/>
      <c r="S71" s="197"/>
    </row>
    <row r="72" spans="1:19" ht="15.75" customHeight="1">
      <c r="A72" s="204" t="s">
        <v>65</v>
      </c>
      <c r="B72" s="205"/>
      <c r="C72" s="205"/>
      <c r="D72" s="205"/>
      <c r="E72" s="205"/>
      <c r="F72" s="205"/>
      <c r="G72" s="205"/>
      <c r="H72" s="205"/>
      <c r="I72" s="205"/>
      <c r="J72" s="205"/>
      <c r="K72" s="205"/>
      <c r="L72" s="205"/>
      <c r="M72" s="205"/>
      <c r="N72" s="205"/>
      <c r="O72" s="205"/>
      <c r="P72" s="205"/>
      <c r="Q72" s="205"/>
      <c r="R72" s="205"/>
      <c r="S72" s="206"/>
    </row>
    <row r="73" spans="1:19" ht="47.25">
      <c r="A73" s="19">
        <v>30</v>
      </c>
      <c r="B73" s="20" t="s">
        <v>24</v>
      </c>
      <c r="C73" s="20"/>
      <c r="D73" s="6">
        <f>E73+F73+G73+H73</f>
        <v>0</v>
      </c>
      <c r="E73" s="5">
        <v>0</v>
      </c>
      <c r="F73" s="5">
        <v>0</v>
      </c>
      <c r="G73" s="41"/>
      <c r="H73" s="8">
        <v>0</v>
      </c>
      <c r="I73" s="134"/>
      <c r="J73" s="114"/>
      <c r="K73" s="111"/>
      <c r="L73" s="5"/>
      <c r="M73" s="111"/>
      <c r="N73" s="111"/>
      <c r="O73" s="5"/>
      <c r="P73" s="111"/>
      <c r="Q73" s="5"/>
      <c r="R73" s="111"/>
      <c r="S73" s="105"/>
    </row>
    <row r="74" spans="1:19" ht="55.5" customHeight="1">
      <c r="A74" s="19">
        <v>31</v>
      </c>
      <c r="B74" s="115" t="s">
        <v>25</v>
      </c>
      <c r="C74" s="115"/>
      <c r="D74" s="6">
        <f t="shared" ref="D74" si="31">E74+F74+G74+H74</f>
        <v>0</v>
      </c>
      <c r="E74" s="41"/>
      <c r="F74" s="5"/>
      <c r="G74" s="41"/>
      <c r="H74" s="8"/>
      <c r="I74" s="134"/>
      <c r="J74" s="111"/>
      <c r="K74" s="111"/>
      <c r="L74" s="111"/>
      <c r="M74" s="111"/>
      <c r="N74" s="111"/>
      <c r="O74" s="111"/>
      <c r="P74" s="111"/>
      <c r="Q74" s="111"/>
      <c r="R74" s="111"/>
      <c r="S74" s="105"/>
    </row>
    <row r="75" spans="1:19">
      <c r="A75" s="10"/>
      <c r="B75" s="116" t="s">
        <v>2</v>
      </c>
      <c r="C75" s="116"/>
      <c r="D75" s="8">
        <f t="shared" ref="D75:S75" si="32">SUM(D73:D74)</f>
        <v>0</v>
      </c>
      <c r="E75" s="8">
        <f t="shared" si="32"/>
        <v>0</v>
      </c>
      <c r="F75" s="8">
        <f t="shared" si="32"/>
        <v>0</v>
      </c>
      <c r="G75" s="8">
        <f t="shared" si="32"/>
        <v>0</v>
      </c>
      <c r="H75" s="8">
        <f t="shared" si="32"/>
        <v>0</v>
      </c>
      <c r="I75" s="135">
        <f t="shared" si="32"/>
        <v>0</v>
      </c>
      <c r="J75" s="8">
        <f t="shared" si="32"/>
        <v>0</v>
      </c>
      <c r="K75" s="8">
        <f t="shared" si="32"/>
        <v>0</v>
      </c>
      <c r="L75" s="8">
        <f t="shared" si="32"/>
        <v>0</v>
      </c>
      <c r="M75" s="8">
        <f t="shared" si="32"/>
        <v>0</v>
      </c>
      <c r="N75" s="8">
        <f t="shared" si="32"/>
        <v>0</v>
      </c>
      <c r="O75" s="8">
        <f t="shared" si="32"/>
        <v>0</v>
      </c>
      <c r="P75" s="8">
        <f t="shared" si="32"/>
        <v>0</v>
      </c>
      <c r="Q75" s="8">
        <f t="shared" si="32"/>
        <v>0</v>
      </c>
      <c r="R75" s="8">
        <f t="shared" si="32"/>
        <v>0</v>
      </c>
      <c r="S75" s="91">
        <f t="shared" si="32"/>
        <v>0</v>
      </c>
    </row>
    <row r="76" spans="1:19" ht="15.75" customHeight="1">
      <c r="A76" s="195" t="s">
        <v>26</v>
      </c>
      <c r="B76" s="196"/>
      <c r="C76" s="196"/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7"/>
    </row>
    <row r="77" spans="1:19" ht="69.75" customHeight="1">
      <c r="A77" s="19">
        <v>32</v>
      </c>
      <c r="B77" s="115" t="s">
        <v>27</v>
      </c>
      <c r="C77" s="115"/>
      <c r="D77" s="6">
        <f>E77+F77+G77+H77</f>
        <v>0</v>
      </c>
      <c r="E77" s="41"/>
      <c r="F77" s="5"/>
      <c r="G77" s="41"/>
      <c r="H77" s="6"/>
      <c r="I77" s="134"/>
      <c r="J77" s="111"/>
      <c r="K77" s="111"/>
      <c r="L77" s="111"/>
      <c r="M77" s="111"/>
      <c r="N77" s="111"/>
      <c r="O77" s="111"/>
      <c r="P77" s="111"/>
      <c r="Q77" s="111"/>
      <c r="R77" s="111"/>
      <c r="S77" s="105"/>
    </row>
    <row r="78" spans="1:19" ht="34.5" customHeight="1">
      <c r="A78" s="19">
        <v>33</v>
      </c>
      <c r="B78" s="115" t="s">
        <v>28</v>
      </c>
      <c r="C78" s="115"/>
      <c r="D78" s="6">
        <f t="shared" ref="D78" si="33">E78+F78+G78+H78</f>
        <v>0</v>
      </c>
      <c r="E78" s="41"/>
      <c r="F78" s="5"/>
      <c r="G78" s="41"/>
      <c r="H78" s="6"/>
      <c r="I78" s="134"/>
      <c r="J78" s="111"/>
      <c r="K78" s="111"/>
      <c r="L78" s="111"/>
      <c r="M78" s="111"/>
      <c r="N78" s="111"/>
      <c r="O78" s="111"/>
      <c r="P78" s="111"/>
      <c r="Q78" s="111"/>
      <c r="R78" s="111"/>
      <c r="S78" s="105"/>
    </row>
    <row r="79" spans="1:19">
      <c r="A79" s="10"/>
      <c r="B79" s="116" t="s">
        <v>4</v>
      </c>
      <c r="C79" s="116"/>
      <c r="D79" s="6">
        <f>SUM(D77:D78)</f>
        <v>0</v>
      </c>
      <c r="E79" s="6">
        <f t="shared" ref="E79:S79" si="34">SUM(E77:E78)</f>
        <v>0</v>
      </c>
      <c r="F79" s="6">
        <f t="shared" si="34"/>
        <v>0</v>
      </c>
      <c r="G79" s="6">
        <f t="shared" si="34"/>
        <v>0</v>
      </c>
      <c r="H79" s="6">
        <f t="shared" si="34"/>
        <v>0</v>
      </c>
      <c r="I79" s="136">
        <f t="shared" si="34"/>
        <v>0</v>
      </c>
      <c r="J79" s="6">
        <f t="shared" si="34"/>
        <v>0</v>
      </c>
      <c r="K79" s="6">
        <f t="shared" si="34"/>
        <v>0</v>
      </c>
      <c r="L79" s="6">
        <f t="shared" si="34"/>
        <v>0</v>
      </c>
      <c r="M79" s="6">
        <f t="shared" si="34"/>
        <v>0</v>
      </c>
      <c r="N79" s="6">
        <f t="shared" si="34"/>
        <v>0</v>
      </c>
      <c r="O79" s="6">
        <f t="shared" si="34"/>
        <v>0</v>
      </c>
      <c r="P79" s="6">
        <f t="shared" si="34"/>
        <v>0</v>
      </c>
      <c r="Q79" s="6">
        <f t="shared" si="34"/>
        <v>0</v>
      </c>
      <c r="R79" s="6">
        <f t="shared" si="34"/>
        <v>0</v>
      </c>
      <c r="S79" s="9">
        <f t="shared" si="34"/>
        <v>0</v>
      </c>
    </row>
    <row r="80" spans="1:19">
      <c r="A80" s="10"/>
      <c r="B80" s="116" t="s">
        <v>29</v>
      </c>
      <c r="C80" s="116"/>
      <c r="D80" s="101">
        <f>D75+J77</f>
        <v>0</v>
      </c>
      <c r="E80" s="8">
        <f t="shared" ref="E80:S80" si="35">E75+E79</f>
        <v>0</v>
      </c>
      <c r="F80" s="8">
        <f t="shared" si="35"/>
        <v>0</v>
      </c>
      <c r="G80" s="8">
        <f t="shared" si="35"/>
        <v>0</v>
      </c>
      <c r="H80" s="8">
        <f t="shared" si="35"/>
        <v>0</v>
      </c>
      <c r="I80" s="135">
        <f t="shared" si="35"/>
        <v>0</v>
      </c>
      <c r="J80" s="8">
        <f t="shared" si="35"/>
        <v>0</v>
      </c>
      <c r="K80" s="8">
        <f t="shared" si="35"/>
        <v>0</v>
      </c>
      <c r="L80" s="8">
        <f t="shared" si="35"/>
        <v>0</v>
      </c>
      <c r="M80" s="8">
        <f t="shared" si="35"/>
        <v>0</v>
      </c>
      <c r="N80" s="8">
        <f t="shared" si="35"/>
        <v>0</v>
      </c>
      <c r="O80" s="8">
        <f t="shared" si="35"/>
        <v>0</v>
      </c>
      <c r="P80" s="8">
        <f t="shared" si="35"/>
        <v>0</v>
      </c>
      <c r="Q80" s="8">
        <f t="shared" si="35"/>
        <v>0</v>
      </c>
      <c r="R80" s="8">
        <f t="shared" si="35"/>
        <v>0</v>
      </c>
      <c r="S80" s="91">
        <f t="shared" si="35"/>
        <v>0</v>
      </c>
    </row>
    <row r="81" spans="1:19" ht="15.75" customHeight="1">
      <c r="A81" s="195" t="s">
        <v>241</v>
      </c>
      <c r="B81" s="196"/>
      <c r="C81" s="196"/>
      <c r="D81" s="196"/>
      <c r="E81" s="196"/>
      <c r="F81" s="196"/>
      <c r="G81" s="196"/>
      <c r="H81" s="196"/>
      <c r="I81" s="196"/>
      <c r="J81" s="196"/>
      <c r="K81" s="196"/>
      <c r="L81" s="196"/>
      <c r="M81" s="196"/>
      <c r="N81" s="196"/>
      <c r="O81" s="196"/>
      <c r="P81" s="196"/>
      <c r="Q81" s="196"/>
      <c r="R81" s="196"/>
      <c r="S81" s="197"/>
    </row>
    <row r="82" spans="1:19" ht="15.75" customHeight="1">
      <c r="A82" s="195" t="s">
        <v>31</v>
      </c>
      <c r="B82" s="196"/>
      <c r="C82" s="196"/>
      <c r="D82" s="196"/>
      <c r="E82" s="196"/>
      <c r="F82" s="196"/>
      <c r="G82" s="196"/>
      <c r="H82" s="196"/>
      <c r="I82" s="196"/>
      <c r="J82" s="196"/>
      <c r="K82" s="196"/>
      <c r="L82" s="196"/>
      <c r="M82" s="196"/>
      <c r="N82" s="196"/>
      <c r="O82" s="196"/>
      <c r="P82" s="196"/>
      <c r="Q82" s="196"/>
      <c r="R82" s="196"/>
      <c r="S82" s="197"/>
    </row>
    <row r="83" spans="1:19" ht="63">
      <c r="A83" s="19">
        <v>34</v>
      </c>
      <c r="B83" s="20" t="s">
        <v>231</v>
      </c>
      <c r="C83" s="20"/>
      <c r="D83" s="6">
        <f>E83+F83+G83+H83</f>
        <v>0</v>
      </c>
      <c r="E83" s="5"/>
      <c r="F83" s="5"/>
      <c r="G83" s="5"/>
      <c r="H83" s="5"/>
      <c r="I83" s="165">
        <v>51883.199999999997</v>
      </c>
      <c r="J83" s="6">
        <v>51883.199999999997</v>
      </c>
      <c r="K83" s="87"/>
      <c r="L83" s="87">
        <v>51883.199999999997</v>
      </c>
      <c r="M83" s="41"/>
      <c r="N83" s="41"/>
      <c r="O83" s="109">
        <v>51883.199999999997</v>
      </c>
      <c r="P83" s="87"/>
      <c r="Q83" s="87">
        <v>51883.199999999997</v>
      </c>
      <c r="R83" s="41"/>
      <c r="S83" s="102"/>
    </row>
    <row r="84" spans="1:19" ht="15.75" customHeight="1">
      <c r="A84" s="195" t="s">
        <v>200</v>
      </c>
      <c r="B84" s="196"/>
      <c r="C84" s="196"/>
      <c r="D84" s="196"/>
      <c r="E84" s="196"/>
      <c r="F84" s="196"/>
      <c r="G84" s="196"/>
      <c r="H84" s="196"/>
      <c r="I84" s="196"/>
      <c r="J84" s="196"/>
      <c r="K84" s="196"/>
      <c r="L84" s="196"/>
      <c r="M84" s="196"/>
      <c r="N84" s="196"/>
      <c r="O84" s="196"/>
      <c r="P84" s="196"/>
      <c r="Q84" s="196"/>
      <c r="R84" s="196"/>
      <c r="S84" s="197"/>
    </row>
    <row r="85" spans="1:19" ht="31.5">
      <c r="A85" s="19">
        <v>35</v>
      </c>
      <c r="B85" s="22" t="s">
        <v>33</v>
      </c>
      <c r="C85" s="22"/>
      <c r="D85" s="6">
        <f>E85+F85+G85+H85</f>
        <v>58343</v>
      </c>
      <c r="E85" s="5">
        <v>55000</v>
      </c>
      <c r="F85" s="5">
        <v>3343</v>
      </c>
      <c r="G85" s="5"/>
      <c r="H85" s="5"/>
      <c r="I85" s="136">
        <v>58343</v>
      </c>
      <c r="J85" s="87">
        <f>K85+L85+M85+N85</f>
        <v>58343</v>
      </c>
      <c r="K85" s="87">
        <v>55000</v>
      </c>
      <c r="L85" s="87">
        <v>3343</v>
      </c>
      <c r="M85" s="41"/>
      <c r="N85" s="41"/>
      <c r="O85" s="87">
        <v>58343</v>
      </c>
      <c r="P85" s="87">
        <v>55000</v>
      </c>
      <c r="Q85" s="87">
        <v>3343</v>
      </c>
      <c r="R85" s="41"/>
      <c r="S85" s="102"/>
    </row>
    <row r="86" spans="1:19" ht="31.5">
      <c r="A86" s="19">
        <v>36</v>
      </c>
      <c r="B86" s="20" t="s">
        <v>34</v>
      </c>
      <c r="C86" s="20"/>
      <c r="D86" s="6">
        <f t="shared" ref="D86:D87" si="36">E86+F86+G86+H86</f>
        <v>0</v>
      </c>
      <c r="E86" s="5"/>
      <c r="F86" s="5"/>
      <c r="G86" s="5"/>
      <c r="H86" s="5"/>
      <c r="I86" s="134"/>
      <c r="J86" s="87">
        <f t="shared" ref="J86:J88" si="37">K86+L86+M86+N86</f>
        <v>0</v>
      </c>
      <c r="K86" s="41"/>
      <c r="L86" s="41"/>
      <c r="M86" s="41"/>
      <c r="N86" s="41"/>
      <c r="O86" s="87">
        <f t="shared" ref="O86:O88" si="38">P86+Q86+R86+S86</f>
        <v>0</v>
      </c>
      <c r="P86" s="41"/>
      <c r="Q86" s="41"/>
      <c r="R86" s="41"/>
      <c r="S86" s="102"/>
    </row>
    <row r="87" spans="1:19">
      <c r="A87" s="19">
        <v>37</v>
      </c>
      <c r="B87" s="22" t="s">
        <v>35</v>
      </c>
      <c r="C87" s="22"/>
      <c r="D87" s="6">
        <f t="shared" si="36"/>
        <v>0</v>
      </c>
      <c r="E87" s="5"/>
      <c r="F87" s="5"/>
      <c r="G87" s="5"/>
      <c r="H87" s="5"/>
      <c r="I87" s="134"/>
      <c r="J87" s="87">
        <f t="shared" si="37"/>
        <v>0</v>
      </c>
      <c r="K87" s="41"/>
      <c r="L87" s="41"/>
      <c r="M87" s="41"/>
      <c r="N87" s="41"/>
      <c r="O87" s="87">
        <f t="shared" si="38"/>
        <v>0</v>
      </c>
      <c r="P87" s="41"/>
      <c r="Q87" s="41"/>
      <c r="R87" s="41"/>
      <c r="S87" s="102"/>
    </row>
    <row r="88" spans="1:19">
      <c r="A88" s="19"/>
      <c r="B88" s="7" t="s">
        <v>7</v>
      </c>
      <c r="C88" s="7"/>
      <c r="D88" s="6">
        <f t="shared" ref="D88:S88" si="39">SUM(D85:D87)</f>
        <v>58343</v>
      </c>
      <c r="E88" s="6">
        <f t="shared" si="39"/>
        <v>55000</v>
      </c>
      <c r="F88" s="6">
        <f t="shared" si="39"/>
        <v>3343</v>
      </c>
      <c r="G88" s="6">
        <f t="shared" si="39"/>
        <v>0</v>
      </c>
      <c r="H88" s="6">
        <f t="shared" si="39"/>
        <v>0</v>
      </c>
      <c r="I88" s="136">
        <f t="shared" si="39"/>
        <v>58343</v>
      </c>
      <c r="J88" s="109">
        <f t="shared" si="37"/>
        <v>58343</v>
      </c>
      <c r="K88" s="6">
        <f>SUM(K83:K87)</f>
        <v>55000</v>
      </c>
      <c r="L88" s="6">
        <f>SUM(L85:L87)</f>
        <v>3343</v>
      </c>
      <c r="M88" s="6">
        <f t="shared" si="39"/>
        <v>0</v>
      </c>
      <c r="N88" s="6">
        <f t="shared" si="39"/>
        <v>0</v>
      </c>
      <c r="O88" s="109">
        <f t="shared" si="38"/>
        <v>58343</v>
      </c>
      <c r="P88" s="6">
        <f t="shared" si="39"/>
        <v>55000</v>
      </c>
      <c r="Q88" s="6">
        <f>SUM(Q85:Q87)</f>
        <v>3343</v>
      </c>
      <c r="R88" s="6">
        <f t="shared" si="39"/>
        <v>0</v>
      </c>
      <c r="S88" s="9">
        <f t="shared" si="39"/>
        <v>0</v>
      </c>
    </row>
    <row r="89" spans="1:19" ht="21" customHeight="1">
      <c r="A89" s="195" t="s">
        <v>201</v>
      </c>
      <c r="B89" s="196"/>
      <c r="C89" s="196"/>
      <c r="D89" s="196"/>
      <c r="E89" s="196"/>
      <c r="F89" s="196"/>
      <c r="G89" s="196"/>
      <c r="H89" s="196"/>
      <c r="I89" s="196"/>
      <c r="J89" s="196"/>
      <c r="K89" s="196"/>
      <c r="L89" s="196"/>
      <c r="M89" s="196"/>
      <c r="N89" s="196"/>
      <c r="O89" s="196"/>
      <c r="P89" s="196"/>
      <c r="Q89" s="196"/>
      <c r="R89" s="196"/>
      <c r="S89" s="197"/>
    </row>
    <row r="90" spans="1:19" ht="15.75" customHeight="1">
      <c r="A90" s="195" t="s">
        <v>97</v>
      </c>
      <c r="B90" s="196"/>
      <c r="C90" s="196"/>
      <c r="D90" s="196"/>
      <c r="E90" s="196"/>
      <c r="F90" s="196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6"/>
      <c r="S90" s="197"/>
    </row>
    <row r="91" spans="1:19" ht="15.75" customHeight="1">
      <c r="A91" s="195" t="s">
        <v>38</v>
      </c>
      <c r="B91" s="196"/>
      <c r="C91" s="196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7"/>
    </row>
    <row r="92" spans="1:19" ht="63">
      <c r="A92" s="19">
        <v>38</v>
      </c>
      <c r="B92" s="22" t="s">
        <v>39</v>
      </c>
      <c r="C92" s="22"/>
      <c r="D92" s="6">
        <f>E92+F92+G92+H92</f>
        <v>26740</v>
      </c>
      <c r="E92" s="41"/>
      <c r="F92" s="5">
        <v>26740</v>
      </c>
      <c r="G92" s="41"/>
      <c r="H92" s="8"/>
      <c r="I92" s="134">
        <v>25300</v>
      </c>
      <c r="J92" s="87">
        <v>25300</v>
      </c>
      <c r="K92" s="5"/>
      <c r="L92" s="5">
        <v>25300</v>
      </c>
      <c r="M92" s="5"/>
      <c r="N92" s="5"/>
      <c r="O92" s="5">
        <v>25300</v>
      </c>
      <c r="P92" s="5"/>
      <c r="Q92" s="5">
        <v>25300</v>
      </c>
      <c r="R92" s="5"/>
      <c r="S92" s="100"/>
    </row>
    <row r="93" spans="1:19" ht="52.5" customHeight="1">
      <c r="A93" s="19">
        <v>39</v>
      </c>
      <c r="B93" s="22" t="s">
        <v>40</v>
      </c>
      <c r="C93" s="22"/>
      <c r="D93" s="6">
        <f>E93+F93+G93+H93</f>
        <v>16099</v>
      </c>
      <c r="E93" s="41"/>
      <c r="F93" s="5">
        <v>16099</v>
      </c>
      <c r="G93" s="41"/>
      <c r="H93" s="8"/>
      <c r="I93" s="134">
        <v>23309.5</v>
      </c>
      <c r="J93" s="87">
        <v>23309.5</v>
      </c>
      <c r="K93" s="5"/>
      <c r="L93" s="5">
        <v>23309.5</v>
      </c>
      <c r="M93" s="5"/>
      <c r="N93" s="5"/>
      <c r="O93" s="5">
        <v>23309.5</v>
      </c>
      <c r="P93" s="5"/>
      <c r="Q93" s="5">
        <v>23309.5</v>
      </c>
      <c r="R93" s="5"/>
      <c r="S93" s="100"/>
    </row>
    <row r="94" spans="1:19">
      <c r="A94" s="10"/>
      <c r="B94" s="7" t="s">
        <v>42</v>
      </c>
      <c r="C94" s="7"/>
      <c r="D94" s="6">
        <f>SUM(D92:D93)</f>
        <v>42839</v>
      </c>
      <c r="E94" s="6">
        <f t="shared" ref="E94:S94" si="40">SUM(E92:E93)</f>
        <v>0</v>
      </c>
      <c r="F94" s="6">
        <f t="shared" si="40"/>
        <v>42839</v>
      </c>
      <c r="G94" s="6">
        <f t="shared" si="40"/>
        <v>0</v>
      </c>
      <c r="H94" s="6">
        <f t="shared" si="40"/>
        <v>0</v>
      </c>
      <c r="I94" s="136">
        <f t="shared" si="40"/>
        <v>48609.5</v>
      </c>
      <c r="J94" s="6">
        <f t="shared" si="40"/>
        <v>48609.5</v>
      </c>
      <c r="K94" s="6">
        <f t="shared" si="40"/>
        <v>0</v>
      </c>
      <c r="L94" s="6">
        <f t="shared" si="40"/>
        <v>48609.5</v>
      </c>
      <c r="M94" s="6">
        <f t="shared" si="40"/>
        <v>0</v>
      </c>
      <c r="N94" s="6">
        <f t="shared" si="40"/>
        <v>0</v>
      </c>
      <c r="O94" s="6">
        <f t="shared" si="40"/>
        <v>48609.5</v>
      </c>
      <c r="P94" s="6">
        <f t="shared" si="40"/>
        <v>0</v>
      </c>
      <c r="Q94" s="6">
        <f t="shared" si="40"/>
        <v>48609.5</v>
      </c>
      <c r="R94" s="6">
        <f t="shared" si="40"/>
        <v>0</v>
      </c>
      <c r="S94" s="9">
        <f t="shared" si="40"/>
        <v>0</v>
      </c>
    </row>
    <row r="95" spans="1:19">
      <c r="A95" s="10"/>
      <c r="B95" s="7" t="s">
        <v>12</v>
      </c>
      <c r="C95" s="7"/>
      <c r="D95" s="101">
        <f>D88+D94</f>
        <v>101182</v>
      </c>
      <c r="E95" s="101">
        <f t="shared" ref="E95:S95" si="41">E88+E94</f>
        <v>55000</v>
      </c>
      <c r="F95" s="101">
        <f t="shared" si="41"/>
        <v>46182</v>
      </c>
      <c r="G95" s="101">
        <f t="shared" si="41"/>
        <v>0</v>
      </c>
      <c r="H95" s="101">
        <f t="shared" si="41"/>
        <v>0</v>
      </c>
      <c r="I95" s="101">
        <f t="shared" si="41"/>
        <v>106952.5</v>
      </c>
      <c r="J95" s="101">
        <f t="shared" si="41"/>
        <v>106952.5</v>
      </c>
      <c r="K95" s="101">
        <f t="shared" si="41"/>
        <v>55000</v>
      </c>
      <c r="L95" s="101">
        <f t="shared" si="41"/>
        <v>51952.5</v>
      </c>
      <c r="M95" s="101">
        <f t="shared" si="41"/>
        <v>0</v>
      </c>
      <c r="N95" s="101">
        <f t="shared" si="41"/>
        <v>0</v>
      </c>
      <c r="O95" s="101">
        <f t="shared" si="41"/>
        <v>106952.5</v>
      </c>
      <c r="P95" s="101">
        <f t="shared" si="41"/>
        <v>55000</v>
      </c>
      <c r="Q95" s="101">
        <f t="shared" si="41"/>
        <v>51952.5</v>
      </c>
      <c r="R95" s="101">
        <f t="shared" si="41"/>
        <v>0</v>
      </c>
      <c r="S95" s="101">
        <f t="shared" si="41"/>
        <v>0</v>
      </c>
    </row>
    <row r="96" spans="1:19" ht="16.5" thickBot="1">
      <c r="A96" s="117"/>
      <c r="B96" s="118" t="s">
        <v>43</v>
      </c>
      <c r="C96" s="118"/>
      <c r="D96" s="119">
        <f>D30+D49+D70+D80+D83+D95</f>
        <v>1533937.4</v>
      </c>
      <c r="E96" s="119">
        <f t="shared" ref="E96:H96" si="42">E30+E49+E70+E80+E83+E95</f>
        <v>89285.8</v>
      </c>
      <c r="F96" s="119">
        <f t="shared" si="42"/>
        <v>1441251.0999999999</v>
      </c>
      <c r="G96" s="119">
        <f t="shared" si="42"/>
        <v>0</v>
      </c>
      <c r="H96" s="119">
        <f t="shared" si="42"/>
        <v>3400.5</v>
      </c>
      <c r="I96" s="119">
        <f>I30+I49+I70+I80+I83+I95</f>
        <v>1579092.7439999999</v>
      </c>
      <c r="J96" s="119">
        <f t="shared" ref="J96:S96" si="43">J30+J49+J70+J80+J83+J95</f>
        <v>1579092.8</v>
      </c>
      <c r="K96" s="119">
        <f t="shared" si="43"/>
        <v>89285.8</v>
      </c>
      <c r="L96" s="119">
        <f t="shared" si="43"/>
        <v>1489807</v>
      </c>
      <c r="M96" s="119">
        <f t="shared" si="43"/>
        <v>0</v>
      </c>
      <c r="N96" s="119">
        <f t="shared" si="43"/>
        <v>0</v>
      </c>
      <c r="O96" s="119">
        <f t="shared" si="43"/>
        <v>1579092.5</v>
      </c>
      <c r="P96" s="119">
        <f t="shared" si="43"/>
        <v>89285.8</v>
      </c>
      <c r="Q96" s="119">
        <f t="shared" si="43"/>
        <v>1489806.7</v>
      </c>
      <c r="R96" s="119">
        <f t="shared" si="43"/>
        <v>0</v>
      </c>
      <c r="S96" s="119">
        <f t="shared" si="43"/>
        <v>0</v>
      </c>
    </row>
    <row r="97" spans="1:19">
      <c r="A97" s="120"/>
      <c r="B97" s="64" t="s">
        <v>205</v>
      </c>
      <c r="C97" s="64"/>
      <c r="D97" s="137">
        <v>1533937.4</v>
      </c>
      <c r="E97" s="137">
        <v>89285.8</v>
      </c>
      <c r="F97" s="137">
        <v>1441251.1</v>
      </c>
      <c r="G97" s="137"/>
      <c r="H97" s="138">
        <v>3400.5</v>
      </c>
      <c r="I97" s="189">
        <v>1579442830.99</v>
      </c>
      <c r="J97" s="190">
        <f>I97-K97</f>
        <v>1490157030.99</v>
      </c>
      <c r="K97" s="190">
        <v>89285800</v>
      </c>
      <c r="L97" s="155"/>
      <c r="M97" s="155"/>
      <c r="N97" s="155"/>
      <c r="O97" s="143"/>
      <c r="P97" s="155"/>
      <c r="Q97" s="155"/>
      <c r="R97" s="155"/>
      <c r="S97" s="155"/>
    </row>
    <row r="98" spans="1:19">
      <c r="I98" s="3">
        <v>350</v>
      </c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>
      <c r="B99" s="2" t="s">
        <v>260</v>
      </c>
      <c r="C99" s="2">
        <v>504974</v>
      </c>
      <c r="D99" s="51"/>
      <c r="I99" s="3">
        <f>I96+I98</f>
        <v>1579442.7439999999</v>
      </c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>
      <c r="B100" s="2" t="s">
        <v>261</v>
      </c>
      <c r="C100" s="2">
        <v>781288.6</v>
      </c>
    </row>
    <row r="101" spans="1:19">
      <c r="B101" s="2" t="s">
        <v>262</v>
      </c>
      <c r="C101" s="2">
        <v>133994.5</v>
      </c>
      <c r="D101" s="49"/>
      <c r="E101" s="49"/>
      <c r="F101" s="50"/>
    </row>
    <row r="102" spans="1:19">
      <c r="B102" s="2" t="s">
        <v>263</v>
      </c>
      <c r="C102" s="2">
        <v>106952.5</v>
      </c>
      <c r="F102" s="48"/>
    </row>
    <row r="103" spans="1:19">
      <c r="B103" s="49" t="s">
        <v>259</v>
      </c>
      <c r="C103" s="49">
        <f>SUM(C99:C102)</f>
        <v>1527209.6</v>
      </c>
      <c r="F103" s="48"/>
    </row>
    <row r="104" spans="1:19">
      <c r="B104" s="2" t="s">
        <v>264</v>
      </c>
      <c r="C104" s="2">
        <v>51883.199999999997</v>
      </c>
    </row>
    <row r="105" spans="1:19">
      <c r="B105" s="2" t="s">
        <v>245</v>
      </c>
      <c r="C105" s="2">
        <v>350</v>
      </c>
    </row>
    <row r="106" spans="1:19">
      <c r="B106" s="49" t="s">
        <v>259</v>
      </c>
      <c r="C106" s="2">
        <f>SUM(C103:C105)</f>
        <v>1579442.8</v>
      </c>
      <c r="D106" s="258"/>
      <c r="E106" s="258"/>
      <c r="F106" s="64"/>
      <c r="G106" s="64"/>
      <c r="H106" s="258"/>
      <c r="I106" s="258"/>
      <c r="J106" s="15"/>
      <c r="K106" s="258"/>
      <c r="L106" s="258"/>
      <c r="M106" s="15"/>
      <c r="N106" s="15"/>
      <c r="O106" s="15"/>
      <c r="P106" s="258"/>
      <c r="Q106" s="258"/>
      <c r="R106" s="15"/>
      <c r="S106" s="15"/>
    </row>
    <row r="107" spans="1:19">
      <c r="D107" s="64"/>
      <c r="E107" s="64"/>
      <c r="F107" s="64"/>
      <c r="G107" s="64"/>
      <c r="H107" s="64"/>
      <c r="I107" s="64"/>
      <c r="J107" s="15"/>
      <c r="K107" s="64"/>
      <c r="L107" s="64"/>
      <c r="M107" s="15"/>
      <c r="N107" s="15"/>
      <c r="O107" s="15"/>
      <c r="P107" s="64"/>
      <c r="Q107" s="64"/>
      <c r="R107" s="15"/>
      <c r="S107" s="15"/>
    </row>
    <row r="108" spans="1:19">
      <c r="D108" s="65"/>
      <c r="E108" s="54"/>
      <c r="F108" s="54"/>
      <c r="G108" s="54"/>
      <c r="H108" s="66"/>
      <c r="I108" s="66"/>
      <c r="J108" s="54"/>
      <c r="K108" s="54"/>
      <c r="L108" s="54"/>
      <c r="M108" s="54"/>
      <c r="N108" s="54"/>
      <c r="O108" s="54"/>
      <c r="P108" s="54"/>
      <c r="Q108" s="54"/>
      <c r="R108" s="54"/>
      <c r="S108" s="54"/>
    </row>
    <row r="109" spans="1:19">
      <c r="B109" s="64"/>
      <c r="D109" s="54"/>
      <c r="E109" s="54"/>
      <c r="F109" s="67"/>
      <c r="G109" s="54"/>
      <c r="H109" s="54"/>
      <c r="I109" s="67"/>
      <c r="J109" s="54"/>
      <c r="K109" s="54"/>
      <c r="L109" s="67"/>
      <c r="M109" s="54"/>
      <c r="N109" s="54"/>
      <c r="O109" s="54"/>
      <c r="P109" s="54"/>
      <c r="Q109" s="67"/>
      <c r="R109" s="54"/>
      <c r="S109" s="54"/>
    </row>
    <row r="110" spans="1:19">
      <c r="D110" s="54"/>
      <c r="E110" s="67"/>
      <c r="F110" s="67"/>
      <c r="G110" s="54"/>
      <c r="H110" s="67"/>
      <c r="I110" s="67"/>
      <c r="J110" s="54"/>
      <c r="K110" s="67"/>
      <c r="L110" s="67"/>
      <c r="M110" s="54"/>
      <c r="N110" s="54"/>
      <c r="O110" s="54"/>
      <c r="P110" s="67"/>
      <c r="Q110" s="67"/>
      <c r="R110" s="54"/>
      <c r="S110" s="54"/>
    </row>
    <row r="111" spans="1:19">
      <c r="D111" s="54"/>
      <c r="E111" s="54"/>
      <c r="F111" s="67"/>
      <c r="G111" s="54"/>
      <c r="H111" s="54"/>
      <c r="I111" s="67"/>
      <c r="J111" s="54"/>
      <c r="K111" s="54"/>
      <c r="L111" s="67"/>
      <c r="M111" s="54"/>
      <c r="N111" s="54"/>
      <c r="O111" s="54"/>
      <c r="P111" s="54"/>
      <c r="Q111" s="67"/>
      <c r="R111" s="54"/>
      <c r="S111" s="54"/>
    </row>
    <row r="112" spans="1:19">
      <c r="D112" s="54"/>
      <c r="E112" s="54"/>
      <c r="F112" s="67"/>
      <c r="G112" s="54"/>
      <c r="H112" s="54"/>
      <c r="I112" s="67"/>
      <c r="J112" s="54"/>
      <c r="K112" s="54"/>
      <c r="L112" s="67"/>
      <c r="M112" s="54"/>
      <c r="N112" s="54"/>
      <c r="O112" s="54"/>
      <c r="P112" s="54"/>
      <c r="Q112" s="67"/>
      <c r="R112" s="54"/>
      <c r="S112" s="54"/>
    </row>
    <row r="113" spans="4:19">
      <c r="D113" s="54"/>
      <c r="E113" s="54"/>
      <c r="F113" s="67"/>
      <c r="G113" s="54"/>
      <c r="H113" s="54"/>
      <c r="I113" s="67"/>
      <c r="J113" s="54"/>
      <c r="K113" s="54"/>
      <c r="L113" s="67"/>
      <c r="M113" s="54"/>
      <c r="N113" s="54"/>
      <c r="O113" s="54"/>
      <c r="P113" s="54"/>
      <c r="Q113" s="67"/>
      <c r="R113" s="54"/>
      <c r="S113" s="54"/>
    </row>
    <row r="114" spans="4:19">
      <c r="D114" s="54"/>
      <c r="E114" s="54"/>
      <c r="F114" s="54"/>
      <c r="G114" s="54"/>
      <c r="H114" s="54"/>
      <c r="I114" s="67"/>
      <c r="J114" s="54"/>
      <c r="K114" s="54"/>
      <c r="L114" s="67"/>
      <c r="M114" s="54"/>
      <c r="N114" s="54"/>
      <c r="O114" s="54"/>
      <c r="P114" s="54"/>
      <c r="Q114" s="67"/>
      <c r="R114" s="54"/>
      <c r="S114" s="54"/>
    </row>
    <row r="115" spans="4:19">
      <c r="D115" s="65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</row>
    <row r="116" spans="4:19">
      <c r="D116" s="68"/>
      <c r="E116" s="54"/>
      <c r="F116" s="67"/>
      <c r="G116" s="54"/>
      <c r="H116" s="54"/>
      <c r="I116" s="67"/>
      <c r="J116" s="54"/>
      <c r="K116" s="54"/>
      <c r="L116" s="67"/>
      <c r="M116" s="54"/>
      <c r="N116" s="54"/>
      <c r="O116" s="54"/>
      <c r="P116" s="54"/>
      <c r="Q116" s="67"/>
      <c r="R116" s="54"/>
      <c r="S116" s="54"/>
    </row>
    <row r="117" spans="4:19"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</row>
    <row r="118" spans="4:19">
      <c r="D118" s="54"/>
      <c r="E118" s="67"/>
      <c r="F118" s="54"/>
      <c r="G118" s="54"/>
      <c r="H118" s="67"/>
      <c r="I118" s="54"/>
      <c r="J118" s="54"/>
      <c r="K118" s="67"/>
      <c r="L118" s="54"/>
      <c r="M118" s="54"/>
      <c r="N118" s="54"/>
      <c r="O118" s="54"/>
      <c r="P118" s="67"/>
      <c r="Q118" s="54"/>
      <c r="R118" s="54"/>
      <c r="S118" s="54"/>
    </row>
    <row r="119" spans="4:19">
      <c r="D119" s="54"/>
      <c r="E119" s="54"/>
      <c r="F119" s="67"/>
      <c r="G119" s="54"/>
      <c r="H119" s="54"/>
      <c r="I119" s="67"/>
      <c r="J119" s="54"/>
      <c r="K119" s="54"/>
      <c r="L119" s="67"/>
      <c r="M119" s="54"/>
      <c r="N119" s="54"/>
      <c r="O119" s="54"/>
      <c r="P119" s="54"/>
      <c r="Q119" s="67"/>
      <c r="R119" s="54"/>
      <c r="S119" s="54"/>
    </row>
    <row r="120" spans="4:19">
      <c r="D120" s="54"/>
      <c r="E120" s="67"/>
      <c r="F120" s="67"/>
      <c r="G120" s="54"/>
      <c r="H120" s="67"/>
      <c r="I120" s="67"/>
      <c r="J120" s="54"/>
      <c r="K120" s="67"/>
      <c r="L120" s="67"/>
      <c r="M120" s="54"/>
      <c r="N120" s="54"/>
      <c r="O120" s="54"/>
      <c r="P120" s="67"/>
      <c r="Q120" s="67"/>
      <c r="R120" s="54"/>
      <c r="S120" s="54"/>
    </row>
    <row r="121" spans="4:19">
      <c r="D121" s="54"/>
      <c r="E121" s="67"/>
      <c r="F121" s="67"/>
      <c r="G121" s="54"/>
      <c r="H121" s="67"/>
      <c r="I121" s="67"/>
      <c r="J121" s="54"/>
      <c r="K121" s="67"/>
      <c r="L121" s="67"/>
      <c r="M121" s="54"/>
      <c r="N121" s="54"/>
      <c r="O121" s="54"/>
      <c r="P121" s="67"/>
      <c r="Q121" s="67"/>
      <c r="R121" s="54"/>
      <c r="S121" s="54"/>
    </row>
    <row r="122" spans="4:19">
      <c r="D122" s="54"/>
      <c r="E122" s="54"/>
      <c r="F122" s="67"/>
      <c r="G122" s="54"/>
      <c r="H122" s="54"/>
      <c r="I122" s="67"/>
      <c r="J122" s="54"/>
      <c r="K122" s="54"/>
      <c r="L122" s="67"/>
      <c r="M122" s="54"/>
      <c r="N122" s="54"/>
      <c r="O122" s="54"/>
      <c r="P122" s="54"/>
      <c r="Q122" s="67"/>
      <c r="R122" s="54"/>
      <c r="S122" s="54"/>
    </row>
    <row r="123" spans="4:19">
      <c r="D123" s="54"/>
      <c r="E123" s="54"/>
      <c r="F123" s="67"/>
      <c r="G123" s="54"/>
      <c r="H123" s="54"/>
      <c r="I123" s="67"/>
      <c r="J123" s="54"/>
      <c r="K123" s="54"/>
      <c r="L123" s="67"/>
      <c r="M123" s="54"/>
      <c r="N123" s="54"/>
      <c r="O123" s="54"/>
      <c r="P123" s="54"/>
      <c r="Q123" s="67"/>
      <c r="R123" s="54"/>
      <c r="S123" s="54"/>
    </row>
    <row r="124" spans="4:19">
      <c r="D124" s="65"/>
      <c r="E124" s="54"/>
      <c r="F124" s="67"/>
      <c r="G124" s="54"/>
      <c r="H124" s="54"/>
      <c r="I124" s="67"/>
      <c r="J124" s="54"/>
      <c r="K124" s="54"/>
      <c r="L124" s="67"/>
      <c r="M124" s="54"/>
      <c r="N124" s="54"/>
      <c r="O124" s="54"/>
      <c r="P124" s="54"/>
      <c r="Q124" s="67"/>
      <c r="R124" s="54"/>
      <c r="S124" s="54"/>
    </row>
    <row r="125" spans="4:19">
      <c r="D125" s="54"/>
      <c r="E125" s="54"/>
      <c r="F125" s="67"/>
      <c r="G125" s="54"/>
      <c r="H125" s="54"/>
      <c r="I125" s="67"/>
      <c r="J125" s="54"/>
      <c r="K125" s="54"/>
      <c r="L125" s="67"/>
      <c r="M125" s="54"/>
      <c r="N125" s="54"/>
      <c r="O125" s="54"/>
      <c r="P125" s="54"/>
      <c r="Q125" s="67"/>
      <c r="R125" s="54"/>
      <c r="S125" s="54"/>
    </row>
    <row r="126" spans="4:19">
      <c r="D126" s="54"/>
      <c r="E126" s="67"/>
      <c r="F126" s="67"/>
      <c r="G126" s="54"/>
      <c r="H126" s="67"/>
      <c r="I126" s="67"/>
      <c r="J126" s="54"/>
      <c r="K126" s="67"/>
      <c r="L126" s="67"/>
      <c r="M126" s="54"/>
      <c r="N126" s="54"/>
      <c r="O126" s="54"/>
      <c r="P126" s="67"/>
      <c r="Q126" s="67"/>
      <c r="R126" s="54"/>
      <c r="S126" s="54"/>
    </row>
    <row r="127" spans="4:19">
      <c r="D127" s="54"/>
      <c r="E127" s="67"/>
      <c r="F127" s="67"/>
      <c r="G127" s="54"/>
      <c r="H127" s="67"/>
      <c r="I127" s="67"/>
      <c r="J127" s="54"/>
      <c r="K127" s="67"/>
      <c r="L127" s="67"/>
      <c r="M127" s="54"/>
      <c r="N127" s="54"/>
      <c r="O127" s="54"/>
      <c r="P127" s="67"/>
      <c r="Q127" s="67"/>
      <c r="R127" s="54"/>
      <c r="S127" s="54"/>
    </row>
    <row r="128" spans="4:19">
      <c r="D128" s="54"/>
      <c r="E128" s="67"/>
      <c r="F128" s="67"/>
      <c r="G128" s="54"/>
      <c r="H128" s="67"/>
      <c r="I128" s="67"/>
      <c r="J128" s="54"/>
      <c r="K128" s="67"/>
      <c r="L128" s="67"/>
      <c r="M128" s="54"/>
      <c r="N128" s="54"/>
      <c r="O128" s="54"/>
      <c r="P128" s="67"/>
      <c r="Q128" s="67"/>
      <c r="R128" s="54"/>
      <c r="S128" s="54"/>
    </row>
    <row r="129" spans="4:19">
      <c r="D129" s="64"/>
      <c r="E129" s="64"/>
      <c r="F129" s="64"/>
      <c r="G129" s="64"/>
      <c r="H129" s="64"/>
      <c r="I129" s="64"/>
      <c r="J129" s="15"/>
      <c r="K129" s="64"/>
      <c r="L129" s="64"/>
      <c r="M129" s="15"/>
      <c r="N129" s="15"/>
      <c r="O129" s="15"/>
      <c r="P129" s="64"/>
      <c r="Q129" s="64"/>
      <c r="R129" s="15"/>
      <c r="S129" s="15"/>
    </row>
    <row r="130" spans="4:19">
      <c r="D130" s="64"/>
      <c r="E130" s="64"/>
      <c r="F130" s="69"/>
      <c r="G130" s="64"/>
      <c r="H130" s="64"/>
      <c r="I130" s="69"/>
      <c r="J130" s="15"/>
      <c r="K130" s="64"/>
      <c r="L130" s="69"/>
      <c r="M130" s="15"/>
      <c r="N130" s="15"/>
      <c r="O130" s="15"/>
      <c r="P130" s="64"/>
      <c r="Q130" s="69"/>
      <c r="R130" s="15"/>
      <c r="S130" s="15"/>
    </row>
    <row r="131" spans="4:19">
      <c r="D131" s="64"/>
      <c r="E131" s="64"/>
      <c r="F131" s="64"/>
      <c r="G131" s="64"/>
      <c r="H131" s="64"/>
      <c r="I131" s="64"/>
      <c r="J131" s="15"/>
      <c r="K131" s="64"/>
      <c r="L131" s="64"/>
      <c r="M131" s="15"/>
      <c r="N131" s="15"/>
      <c r="O131" s="15"/>
      <c r="P131" s="64"/>
      <c r="Q131" s="64"/>
      <c r="R131" s="15"/>
      <c r="S131" s="15"/>
    </row>
    <row r="132" spans="4:19">
      <c r="D132" s="70"/>
      <c r="E132" s="70"/>
      <c r="F132" s="70"/>
      <c r="G132" s="70"/>
      <c r="H132" s="70"/>
      <c r="I132" s="70"/>
      <c r="J132" s="71"/>
      <c r="K132" s="70"/>
      <c r="L132" s="70"/>
      <c r="M132" s="15"/>
      <c r="N132" s="15"/>
      <c r="O132" s="15"/>
      <c r="P132" s="70"/>
      <c r="Q132" s="70"/>
      <c r="R132" s="15"/>
      <c r="S132" s="15"/>
    </row>
    <row r="133" spans="4:19">
      <c r="D133" s="64"/>
      <c r="E133" s="72"/>
      <c r="F133" s="72"/>
      <c r="G133" s="72"/>
      <c r="H133" s="73"/>
      <c r="I133" s="74"/>
      <c r="J133" s="72"/>
      <c r="K133" s="72"/>
      <c r="L133" s="72"/>
      <c r="M133" s="72"/>
      <c r="N133" s="72"/>
      <c r="O133" s="72"/>
      <c r="P133" s="72"/>
      <c r="Q133" s="72"/>
      <c r="R133" s="15"/>
      <c r="S133" s="15"/>
    </row>
    <row r="134" spans="4:19">
      <c r="D134" s="64"/>
      <c r="E134" s="64"/>
      <c r="F134" s="64"/>
      <c r="G134" s="64"/>
      <c r="H134" s="75"/>
      <c r="I134" s="75"/>
      <c r="J134" s="15"/>
      <c r="K134" s="15"/>
      <c r="L134" s="15"/>
      <c r="M134" s="15"/>
      <c r="N134" s="15"/>
      <c r="O134" s="15"/>
      <c r="P134" s="15"/>
      <c r="Q134" s="15"/>
      <c r="R134" s="15"/>
      <c r="S134" s="15"/>
    </row>
    <row r="135" spans="4:19">
      <c r="D135" s="64"/>
      <c r="E135" s="64"/>
      <c r="F135" s="64"/>
      <c r="G135" s="64"/>
      <c r="H135" s="75"/>
      <c r="I135" s="75"/>
      <c r="J135" s="15"/>
      <c r="K135" s="15"/>
      <c r="L135" s="15"/>
      <c r="M135" s="15"/>
      <c r="N135" s="15"/>
      <c r="O135" s="15"/>
      <c r="P135" s="15"/>
      <c r="Q135" s="15"/>
      <c r="R135" s="15"/>
      <c r="S135" s="15"/>
    </row>
    <row r="136" spans="4:19">
      <c r="D136" s="64"/>
      <c r="E136" s="64"/>
      <c r="F136" s="64"/>
      <c r="G136" s="64"/>
      <c r="H136" s="75"/>
      <c r="I136" s="75"/>
      <c r="J136" s="15"/>
      <c r="K136" s="15"/>
      <c r="L136" s="15"/>
      <c r="M136" s="15"/>
      <c r="N136" s="15"/>
      <c r="O136" s="15"/>
      <c r="P136" s="15"/>
      <c r="Q136" s="15"/>
      <c r="R136" s="15"/>
      <c r="S136" s="15"/>
    </row>
    <row r="137" spans="4:19">
      <c r="D137" s="64"/>
      <c r="E137" s="64"/>
      <c r="F137" s="64"/>
      <c r="G137" s="64"/>
      <c r="H137" s="75"/>
      <c r="I137" s="75"/>
      <c r="J137" s="15"/>
      <c r="K137" s="15"/>
      <c r="L137" s="15"/>
      <c r="M137" s="15"/>
      <c r="N137" s="15"/>
      <c r="O137" s="15"/>
      <c r="P137" s="15"/>
      <c r="Q137" s="15"/>
      <c r="R137" s="15"/>
      <c r="S137" s="15"/>
    </row>
    <row r="138" spans="4:19">
      <c r="D138" s="64"/>
      <c r="E138" s="64"/>
      <c r="F138" s="64"/>
      <c r="G138" s="64"/>
      <c r="H138" s="75"/>
      <c r="I138" s="75"/>
      <c r="J138" s="15"/>
      <c r="K138" s="15"/>
      <c r="L138" s="15"/>
      <c r="M138" s="15"/>
      <c r="N138" s="15"/>
      <c r="O138" s="15"/>
      <c r="P138" s="15"/>
      <c r="Q138" s="15"/>
      <c r="R138" s="15"/>
      <c r="S138" s="15"/>
    </row>
    <row r="139" spans="4:19">
      <c r="D139" s="64"/>
      <c r="E139" s="64"/>
      <c r="F139" s="64"/>
      <c r="G139" s="64"/>
      <c r="H139" s="75"/>
      <c r="I139" s="75"/>
      <c r="J139" s="15"/>
      <c r="K139" s="15"/>
      <c r="L139" s="15"/>
      <c r="M139" s="15"/>
      <c r="N139" s="15"/>
      <c r="O139" s="15"/>
      <c r="P139" s="15"/>
      <c r="Q139" s="15"/>
      <c r="R139" s="15"/>
      <c r="S139" s="15"/>
    </row>
    <row r="140" spans="4:19">
      <c r="D140" s="64"/>
      <c r="E140" s="64"/>
      <c r="F140" s="64"/>
      <c r="G140" s="64"/>
      <c r="H140" s="75"/>
      <c r="I140" s="75"/>
      <c r="J140" s="15"/>
      <c r="K140" s="15"/>
      <c r="L140" s="15"/>
      <c r="M140" s="15"/>
      <c r="N140" s="15"/>
      <c r="O140" s="15"/>
      <c r="P140" s="15"/>
      <c r="Q140" s="15"/>
      <c r="R140" s="15"/>
      <c r="S140" s="15"/>
    </row>
    <row r="141" spans="4:19">
      <c r="D141" s="64"/>
      <c r="E141" s="64"/>
      <c r="F141" s="64"/>
      <c r="G141" s="64"/>
      <c r="H141" s="75"/>
      <c r="I141" s="75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 spans="4:19">
      <c r="D142" s="64"/>
      <c r="E142" s="64"/>
      <c r="F142" s="64"/>
      <c r="G142" s="64"/>
      <c r="H142" s="75"/>
      <c r="I142" s="75"/>
      <c r="J142" s="15"/>
      <c r="K142" s="15"/>
      <c r="L142" s="15"/>
      <c r="M142" s="15"/>
      <c r="N142" s="15"/>
      <c r="O142" s="15"/>
      <c r="P142" s="15"/>
      <c r="Q142" s="15"/>
      <c r="R142" s="15"/>
      <c r="S142" s="15"/>
    </row>
    <row r="143" spans="4:19">
      <c r="D143" s="64"/>
      <c r="E143" s="64"/>
      <c r="F143" s="64"/>
      <c r="G143" s="64"/>
      <c r="H143" s="75"/>
      <c r="I143" s="75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 spans="4:19">
      <c r="D144" s="64"/>
      <c r="E144" s="64"/>
      <c r="F144" s="64"/>
      <c r="G144" s="64"/>
      <c r="H144" s="75"/>
      <c r="I144" s="75"/>
      <c r="J144" s="15"/>
      <c r="K144" s="15"/>
      <c r="L144" s="15"/>
      <c r="M144" s="15"/>
      <c r="N144" s="15"/>
      <c r="O144" s="15"/>
      <c r="P144" s="15"/>
      <c r="Q144" s="15"/>
      <c r="R144" s="15"/>
      <c r="S144" s="15"/>
    </row>
    <row r="145" spans="4:19">
      <c r="D145" s="64"/>
      <c r="E145" s="64"/>
      <c r="F145" s="64"/>
      <c r="G145" s="64"/>
      <c r="H145" s="75"/>
      <c r="I145" s="75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</sheetData>
  <mergeCells count="49">
    <mergeCell ref="D106:E106"/>
    <mergeCell ref="H106:I106"/>
    <mergeCell ref="K106:L106"/>
    <mergeCell ref="P106:Q106"/>
    <mergeCell ref="A64:S64"/>
    <mergeCell ref="A66:S66"/>
    <mergeCell ref="A71:S71"/>
    <mergeCell ref="A72:S72"/>
    <mergeCell ref="A76:S76"/>
    <mergeCell ref="A81:S81"/>
    <mergeCell ref="A82:S82"/>
    <mergeCell ref="A84:S84"/>
    <mergeCell ref="A89:S89"/>
    <mergeCell ref="A90:S90"/>
    <mergeCell ref="A91:S91"/>
    <mergeCell ref="A62:S62"/>
    <mergeCell ref="A24:S24"/>
    <mergeCell ref="A26:S26"/>
    <mergeCell ref="A31:S31"/>
    <mergeCell ref="A32:S32"/>
    <mergeCell ref="A35:S35"/>
    <mergeCell ref="A44:S44"/>
    <mergeCell ref="A50:S50"/>
    <mergeCell ref="A51:S51"/>
    <mergeCell ref="A53:S53"/>
    <mergeCell ref="A54:S54"/>
    <mergeCell ref="A22:S22"/>
    <mergeCell ref="O4:S4"/>
    <mergeCell ref="D5:D6"/>
    <mergeCell ref="E5:H5"/>
    <mergeCell ref="J5:J6"/>
    <mergeCell ref="K5:N5"/>
    <mergeCell ref="O5:O6"/>
    <mergeCell ref="P5:S5"/>
    <mergeCell ref="A8:S8"/>
    <mergeCell ref="A9:S9"/>
    <mergeCell ref="C10:C11"/>
    <mergeCell ref="A13:S13"/>
    <mergeCell ref="A18:S18"/>
    <mergeCell ref="A1:S1"/>
    <mergeCell ref="A2:S2"/>
    <mergeCell ref="U2:X2"/>
    <mergeCell ref="Q3:S3"/>
    <mergeCell ref="A4:A6"/>
    <mergeCell ref="B4:B6"/>
    <mergeCell ref="C4:C6"/>
    <mergeCell ref="D4:H4"/>
    <mergeCell ref="I4:I6"/>
    <mergeCell ref="J4:N4"/>
  </mergeCells>
  <printOptions horizontalCentered="1"/>
  <pageMargins left="0" right="0" top="0" bottom="0" header="0" footer="0"/>
  <pageSetup paperSize="9" scale="33" fitToHeight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мероп-2017г</vt:lpstr>
      <vt:lpstr>инд- 2017г</vt:lpstr>
      <vt:lpstr>финансы-2017г </vt:lpstr>
      <vt:lpstr>'инд- 2017г'!Область_печати</vt:lpstr>
      <vt:lpstr>'мероп-2017г'!Область_печати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2018-01-22T14:50:24Z</cp:lastPrinted>
  <dcterms:created xsi:type="dcterms:W3CDTF">2015-04-28T07:06:23Z</dcterms:created>
  <dcterms:modified xsi:type="dcterms:W3CDTF">2018-03-20T11:30:36Z</dcterms:modified>
</cp:coreProperties>
</file>