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5" yWindow="135" windowWidth="19155" windowHeight="12585" activeTab="2"/>
  </bookViews>
  <sheets>
    <sheet name="мероп-2018г" sheetId="10" r:id="rId1"/>
    <sheet name="инд- 2018г" sheetId="9" r:id="rId2"/>
    <sheet name="финансы-2018г " sheetId="12" r:id="rId3"/>
  </sheets>
  <definedNames>
    <definedName name="_xlnm.Print_Titles" localSheetId="1">'инд- 2018г'!#REF!</definedName>
    <definedName name="_xlnm.Print_Titles" localSheetId="0">'мероп-2018г'!#REF!</definedName>
    <definedName name="_xlnm.Print_Titles" localSheetId="2">'финансы-2018г '!#REF!</definedName>
    <definedName name="_xlnm.Print_Area" localSheetId="1">'инд- 2018г'!$A$1:$G$65</definedName>
    <definedName name="_xlnm.Print_Area" localSheetId="0">'мероп-2018г'!$A$1:$D$96</definedName>
  </definedNames>
  <calcPr calcId="125725"/>
</workbook>
</file>

<file path=xl/calcChain.xml><?xml version="1.0" encoding="utf-8"?>
<calcChain xmlns="http://schemas.openxmlformats.org/spreadsheetml/2006/main">
  <c r="W11" i="12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"/>
  <c r="U106"/>
  <c r="F56" i="9"/>
  <c r="F42"/>
  <c r="F43"/>
  <c r="F44"/>
  <c r="F45"/>
  <c r="F46"/>
  <c r="F47"/>
  <c r="F48"/>
  <c r="F49"/>
  <c r="F50"/>
  <c r="F51"/>
  <c r="F52"/>
  <c r="F53"/>
  <c r="F54"/>
  <c r="F41"/>
  <c r="F38"/>
  <c r="F39"/>
  <c r="F37"/>
  <c r="F28"/>
  <c r="F29"/>
  <c r="F30"/>
  <c r="F31"/>
  <c r="F33"/>
  <c r="F35"/>
  <c r="F27"/>
  <c r="F21"/>
  <c r="F20"/>
  <c r="F13"/>
  <c r="F14"/>
  <c r="F15"/>
  <c r="F16"/>
  <c r="F17"/>
  <c r="F18"/>
  <c r="F12"/>
  <c r="F9"/>
  <c r="F10"/>
  <c r="F8"/>
  <c r="J115" i="12"/>
  <c r="K109"/>
  <c r="J102" l="1"/>
  <c r="J103"/>
  <c r="O103"/>
  <c r="O102"/>
  <c r="O93"/>
  <c r="O98" s="1"/>
  <c r="J98"/>
  <c r="K98"/>
  <c r="L98"/>
  <c r="M98"/>
  <c r="N98"/>
  <c r="P98"/>
  <c r="Q98"/>
  <c r="R98"/>
  <c r="S98"/>
  <c r="J93"/>
  <c r="I98"/>
  <c r="J97"/>
  <c r="O97"/>
  <c r="M51"/>
  <c r="N51"/>
  <c r="O51"/>
  <c r="P51"/>
  <c r="Q51"/>
  <c r="R51"/>
  <c r="S51"/>
  <c r="J41"/>
  <c r="O41"/>
  <c r="J49"/>
  <c r="K49"/>
  <c r="L49"/>
  <c r="M49"/>
  <c r="N49"/>
  <c r="O49"/>
  <c r="P49"/>
  <c r="Q49"/>
  <c r="R49"/>
  <c r="S49"/>
  <c r="J48"/>
  <c r="O48"/>
  <c r="O46"/>
  <c r="J42"/>
  <c r="O42"/>
  <c r="J14"/>
  <c r="O14"/>
  <c r="J10"/>
  <c r="O10"/>
  <c r="L88"/>
  <c r="Q88"/>
  <c r="J86"/>
  <c r="J87"/>
  <c r="O87"/>
  <c r="O88" s="1"/>
  <c r="I71"/>
  <c r="I88"/>
  <c r="E88"/>
  <c r="F88"/>
  <c r="G88"/>
  <c r="H88"/>
  <c r="D85"/>
  <c r="D86"/>
  <c r="D87"/>
  <c r="S104"/>
  <c r="R104"/>
  <c r="Q104"/>
  <c r="P104"/>
  <c r="O104"/>
  <c r="N104"/>
  <c r="M104"/>
  <c r="L104"/>
  <c r="K104"/>
  <c r="J104"/>
  <c r="I104"/>
  <c r="H104"/>
  <c r="G104"/>
  <c r="F104"/>
  <c r="E104"/>
  <c r="D103"/>
  <c r="D102"/>
  <c r="D104" s="1"/>
  <c r="S96"/>
  <c r="R96"/>
  <c r="R105" s="1"/>
  <c r="Q96"/>
  <c r="P96"/>
  <c r="N96"/>
  <c r="N105" s="1"/>
  <c r="M96"/>
  <c r="M105" s="1"/>
  <c r="L96"/>
  <c r="K96"/>
  <c r="K105" s="1"/>
  <c r="J96"/>
  <c r="I96"/>
  <c r="H96"/>
  <c r="H98" s="1"/>
  <c r="H105" s="1"/>
  <c r="G96"/>
  <c r="G98" s="1"/>
  <c r="G105" s="1"/>
  <c r="F96"/>
  <c r="F98" s="1"/>
  <c r="F105" s="1"/>
  <c r="E96"/>
  <c r="E98" s="1"/>
  <c r="E105" s="1"/>
  <c r="D95"/>
  <c r="D96" s="1"/>
  <c r="D92"/>
  <c r="D91"/>
  <c r="S88"/>
  <c r="R88"/>
  <c r="P88"/>
  <c r="N88"/>
  <c r="M88"/>
  <c r="K88"/>
  <c r="D84"/>
  <c r="D88" s="1"/>
  <c r="S81"/>
  <c r="S82" s="1"/>
  <c r="R81"/>
  <c r="Q81"/>
  <c r="P81"/>
  <c r="O81"/>
  <c r="O82" s="1"/>
  <c r="N81"/>
  <c r="M81"/>
  <c r="L81"/>
  <c r="K81"/>
  <c r="J81"/>
  <c r="I81"/>
  <c r="H81"/>
  <c r="G81"/>
  <c r="F81"/>
  <c r="E81"/>
  <c r="D80"/>
  <c r="D79"/>
  <c r="D81" s="1"/>
  <c r="S77"/>
  <c r="R77"/>
  <c r="R82" s="1"/>
  <c r="Q77"/>
  <c r="Q82" s="1"/>
  <c r="P77"/>
  <c r="P82" s="1"/>
  <c r="O77"/>
  <c r="N77"/>
  <c r="N82" s="1"/>
  <c r="M77"/>
  <c r="M82" s="1"/>
  <c r="L77"/>
  <c r="L82" s="1"/>
  <c r="K77"/>
  <c r="J77"/>
  <c r="J82" s="1"/>
  <c r="I77"/>
  <c r="I82" s="1"/>
  <c r="H77"/>
  <c r="H82" s="1"/>
  <c r="G77"/>
  <c r="F77"/>
  <c r="F82" s="1"/>
  <c r="E77"/>
  <c r="E82" s="1"/>
  <c r="D76"/>
  <c r="D75"/>
  <c r="S71"/>
  <c r="R71"/>
  <c r="Q71"/>
  <c r="P71"/>
  <c r="O71"/>
  <c r="N71"/>
  <c r="M71"/>
  <c r="L71"/>
  <c r="K71"/>
  <c r="J71"/>
  <c r="H71"/>
  <c r="G71"/>
  <c r="F71"/>
  <c r="E71"/>
  <c r="D70"/>
  <c r="D69"/>
  <c r="D67"/>
  <c r="S63"/>
  <c r="S72" s="1"/>
  <c r="R63"/>
  <c r="R72" s="1"/>
  <c r="Q63"/>
  <c r="P63"/>
  <c r="P72" s="1"/>
  <c r="O63"/>
  <c r="N63"/>
  <c r="N72" s="1"/>
  <c r="M63"/>
  <c r="L63"/>
  <c r="K63"/>
  <c r="K72" s="1"/>
  <c r="J63"/>
  <c r="I63"/>
  <c r="H63"/>
  <c r="G63"/>
  <c r="G72" s="1"/>
  <c r="F63"/>
  <c r="E63"/>
  <c r="D62"/>
  <c r="D61"/>
  <c r="D60"/>
  <c r="D59"/>
  <c r="D58"/>
  <c r="D57"/>
  <c r="D54"/>
  <c r="I49"/>
  <c r="H49"/>
  <c r="G49"/>
  <c r="F49"/>
  <c r="E49"/>
  <c r="D48"/>
  <c r="D47"/>
  <c r="D46"/>
  <c r="S44"/>
  <c r="R44"/>
  <c r="R50" s="1"/>
  <c r="Q44"/>
  <c r="P44"/>
  <c r="P50" s="1"/>
  <c r="O44"/>
  <c r="N44"/>
  <c r="M44"/>
  <c r="L44"/>
  <c r="K44"/>
  <c r="J44"/>
  <c r="I44"/>
  <c r="H44"/>
  <c r="G44"/>
  <c r="F44"/>
  <c r="E44"/>
  <c r="J43"/>
  <c r="D42"/>
  <c r="D41"/>
  <c r="S38"/>
  <c r="R38"/>
  <c r="Q38"/>
  <c r="P38"/>
  <c r="O38"/>
  <c r="N38"/>
  <c r="M38"/>
  <c r="L38"/>
  <c r="K38"/>
  <c r="J38"/>
  <c r="I38"/>
  <c r="H38"/>
  <c r="G38"/>
  <c r="F38"/>
  <c r="E38"/>
  <c r="D37"/>
  <c r="D36"/>
  <c r="S34"/>
  <c r="S39" s="1"/>
  <c r="R34"/>
  <c r="Q34"/>
  <c r="P34"/>
  <c r="O34"/>
  <c r="N34"/>
  <c r="M34"/>
  <c r="L34"/>
  <c r="K34"/>
  <c r="K39" s="1"/>
  <c r="J34"/>
  <c r="I34"/>
  <c r="H34"/>
  <c r="G34"/>
  <c r="F34"/>
  <c r="E34"/>
  <c r="D33"/>
  <c r="D34" s="1"/>
  <c r="R29"/>
  <c r="N29"/>
  <c r="I28"/>
  <c r="H28"/>
  <c r="G28"/>
  <c r="F28"/>
  <c r="D28" s="1"/>
  <c r="D27"/>
  <c r="D26"/>
  <c r="O24"/>
  <c r="J24"/>
  <c r="D24"/>
  <c r="O22"/>
  <c r="J22"/>
  <c r="D22"/>
  <c r="S20"/>
  <c r="S29" s="1"/>
  <c r="R20"/>
  <c r="Q20"/>
  <c r="Q29" s="1"/>
  <c r="P20"/>
  <c r="P29" s="1"/>
  <c r="O20"/>
  <c r="O29" s="1"/>
  <c r="N20"/>
  <c r="M20"/>
  <c r="M29" s="1"/>
  <c r="L20"/>
  <c r="L29" s="1"/>
  <c r="K20"/>
  <c r="K29" s="1"/>
  <c r="J20"/>
  <c r="J29" s="1"/>
  <c r="I20"/>
  <c r="H20"/>
  <c r="G20"/>
  <c r="F20"/>
  <c r="E20"/>
  <c r="D19"/>
  <c r="D20" s="1"/>
  <c r="D18"/>
  <c r="S16"/>
  <c r="R16"/>
  <c r="Q16"/>
  <c r="P16"/>
  <c r="O16"/>
  <c r="N16"/>
  <c r="M16"/>
  <c r="L16"/>
  <c r="K16"/>
  <c r="J16"/>
  <c r="I16"/>
  <c r="H16"/>
  <c r="G16"/>
  <c r="F16"/>
  <c r="E16"/>
  <c r="D15"/>
  <c r="D14"/>
  <c r="S12"/>
  <c r="S30" s="1"/>
  <c r="R12"/>
  <c r="Q12"/>
  <c r="P12"/>
  <c r="N12"/>
  <c r="N30" s="1"/>
  <c r="M12"/>
  <c r="M30" s="1"/>
  <c r="L12"/>
  <c r="K12"/>
  <c r="I12"/>
  <c r="H12"/>
  <c r="G12"/>
  <c r="F12"/>
  <c r="E12"/>
  <c r="E30" s="1"/>
  <c r="D11"/>
  <c r="D10"/>
  <c r="I105" l="1"/>
  <c r="L105"/>
  <c r="J105"/>
  <c r="S105"/>
  <c r="K50"/>
  <c r="S50"/>
  <c r="T16"/>
  <c r="D98"/>
  <c r="H30"/>
  <c r="K30"/>
  <c r="P30"/>
  <c r="I29"/>
  <c r="I30" s="1"/>
  <c r="G51"/>
  <c r="H72"/>
  <c r="I39"/>
  <c r="D44"/>
  <c r="R30"/>
  <c r="R106" s="1"/>
  <c r="E51"/>
  <c r="M39"/>
  <c r="N50"/>
  <c r="D12"/>
  <c r="G30"/>
  <c r="P39"/>
  <c r="I50"/>
  <c r="M50"/>
  <c r="E72"/>
  <c r="M72"/>
  <c r="K82"/>
  <c r="O72"/>
  <c r="L72"/>
  <c r="Q50"/>
  <c r="L50"/>
  <c r="J51"/>
  <c r="Q105"/>
  <c r="O96"/>
  <c r="O105" s="1"/>
  <c r="Q72"/>
  <c r="N106"/>
  <c r="L51"/>
  <c r="Q39"/>
  <c r="O39"/>
  <c r="L39"/>
  <c r="Q30"/>
  <c r="L30"/>
  <c r="J12"/>
  <c r="J30" s="1"/>
  <c r="J72"/>
  <c r="I72"/>
  <c r="D49"/>
  <c r="H51"/>
  <c r="H106" s="1"/>
  <c r="F51"/>
  <c r="D38"/>
  <c r="D51" s="1"/>
  <c r="D16"/>
  <c r="F30"/>
  <c r="D30" s="1"/>
  <c r="D71"/>
  <c r="F72"/>
  <c r="D105"/>
  <c r="D77"/>
  <c r="D82" s="1"/>
  <c r="G82"/>
  <c r="E106"/>
  <c r="O12"/>
  <c r="T38"/>
  <c r="J39"/>
  <c r="N39"/>
  <c r="R39"/>
  <c r="I51"/>
  <c r="M106"/>
  <c r="P105"/>
  <c r="V38"/>
  <c r="K51"/>
  <c r="K106" s="1"/>
  <c r="S106"/>
  <c r="U38"/>
  <c r="O50" l="1"/>
  <c r="J106"/>
  <c r="P106"/>
  <c r="P115" s="1"/>
  <c r="J50"/>
  <c r="G106"/>
  <c r="L106"/>
  <c r="U16"/>
  <c r="Q106"/>
  <c r="Q115" s="1"/>
  <c r="I106"/>
  <c r="I115" s="1"/>
  <c r="F106"/>
  <c r="D72"/>
  <c r="D106" s="1"/>
  <c r="D115" s="1"/>
  <c r="V16"/>
  <c r="O30"/>
  <c r="O106" s="1"/>
  <c r="O115" l="1"/>
  <c r="U115" s="1"/>
  <c r="D63" l="1"/>
</calcChain>
</file>

<file path=xl/sharedStrings.xml><?xml version="1.0" encoding="utf-8"?>
<sst xmlns="http://schemas.openxmlformats.org/spreadsheetml/2006/main" count="505" uniqueCount="334">
  <si>
    <t>Наименование мероприятий</t>
  </si>
  <si>
    <t>Проведение республиканского смотра-конкурса среди муниципальных образований Республики Дагестан на лучшую организацию работы по развитию физической культуры и спорта в муниципальных образованиях Республики Дагестан</t>
  </si>
  <si>
    <t>Итого по разделу I:</t>
  </si>
  <si>
    <t>Итого по разделу II:</t>
  </si>
  <si>
    <t>Организация и проведение тренировочных сборов спортивных сборных команд Республики Дагестан к всероссийским и международным спортивным мероприятиям</t>
  </si>
  <si>
    <t>Организация и проведение тренировочных сборов спортивных команд Республики Дагестан к межрегиональным и всероссийским физкультурным мероприятиям</t>
  </si>
  <si>
    <t>Итого по разделу III:</t>
  </si>
  <si>
    <t>IV. Обеспечение спортивным инвентарем, оборудованием и экипировкой:</t>
  </si>
  <si>
    <t>V. Пропаганда физической культуры и спорта как важнейшей составляющей здорового образа жизни:</t>
  </si>
  <si>
    <t>Осуществление информационно-рекламной деятельности, направленной на вовлечение различных групп населения в занятия физической культурой и спортом, изготовление рекламных материалов</t>
  </si>
  <si>
    <t>Всего по подпрограмме:</t>
  </si>
  <si>
    <t>Приобретение спортивной экипировки</t>
  </si>
  <si>
    <t>тренеров и специалистов в области физической культуры и спорта:</t>
  </si>
  <si>
    <t>Выплата стипендий спортсменам основного состава спортивных сборных команд Республики Дагестан по базовым олимпийским, паралимпийским и сурдлимпийским видам спорта и спортсменам – членам сборных команд Республики Дагестан среди молодежи, юниоров и юношей по олимпийским видам спорта</t>
  </si>
  <si>
    <t>Выплаты личным тренерам, тренерам и специалистам спортивных сборных команд Республики Дагестан  за подготовку спортсменов высокого класса по базовым олимпийским, паралимпийским и сурдлимпийским видам спорта</t>
  </si>
  <si>
    <t>Выплата премий спортсменам,  личным тренерам, старшим тренерам и специалистам спортивных сборных команд Республики Дагестан по итогам выступления на всероссийских и международных соревнованиях по базовым олимпийским, паралимпийским и сурдлимпийским видам спорта</t>
  </si>
  <si>
    <t>Оплата расходов по лечению спортивных травм, членам сборных команд Республики Дагестан по базовым олимпийским, паралимпийским и сурдлимпийским видам спорта</t>
  </si>
  <si>
    <t>Оплата работы тренеров, в том числе главных и старших тренеров спортивных сборных команд Республики Дагестан</t>
  </si>
  <si>
    <t>Приобретение спортивного инвентаря и оборудования для учреждений спортивной подготовки Республики Дагестан</t>
  </si>
  <si>
    <t>Повышение квалификации тренеров-преподавателей учреждений спортивной подготовки Республики Дагестан</t>
  </si>
  <si>
    <t>Итого  по разделу V:</t>
  </si>
  <si>
    <t xml:space="preserve">ПОДПРОГРАММА РЕСПУБЛИКИ ДАГЕСТАН «РАЗВИТИЕ ФУТБОЛА В РЕСПУБЛИКЕ ДАГЕСТАН» </t>
  </si>
  <si>
    <t>Приобретение искусственного покрытия для футбольного поля  и проведение сертификации</t>
  </si>
  <si>
    <t>Обеспечение спортивным инвентарем и оборудованием спортивных школ, имеющих отделения футбола</t>
  </si>
  <si>
    <t xml:space="preserve">II. Развитие футбольных и мини-футбольных команд: </t>
  </si>
  <si>
    <t xml:space="preserve">Обеспечение участия футбольной команды «Динамо-Дагестан» в первенстве России по футболу среди команд третьего и второго дивизионов </t>
  </si>
  <si>
    <t xml:space="preserve">Финансирование части  расходов по участию мини-футбольной команды «Каспий» в первенстве России  среди команд высшей лиги    </t>
  </si>
  <si>
    <t xml:space="preserve">Всего по подпрограмме:   </t>
  </si>
  <si>
    <t>ПОДПРОГРАММА РЕСПУБЛИКИ ДАГЕСТАН «ОБЕСПЕЧЕНИЕ УПРАВЛЕНИЯ ФИЗИЧЕСКОЙ КУЛЬТУРОЙ И СПОРТОМ»</t>
  </si>
  <si>
    <t>I. Строительство и реконструкция спортивных сооружений</t>
  </si>
  <si>
    <t>III. Строительство физкультурно-оздоровительных комплексов:</t>
  </si>
  <si>
    <t xml:space="preserve">г. Буйнакск: строительство                   ФОК-2 и ФОК-1  (2 ед.)   </t>
  </si>
  <si>
    <t>VI. Осуществление комплекса мероприятий, направленных на обеспечение эффективного управления развитием отрасли физической культурой и спортом и выполнение всего комплекса мероприятий, достижение запланированных результатов, целевого и эффективного</t>
  </si>
  <si>
    <t xml:space="preserve"> расходования финансовых ресурсов, выделяемых на реализацию государственной программы Республики Дагестан </t>
  </si>
  <si>
    <t>«Развитие физической культуры и спорта в Республике Дагестан на 2015–2020 годы»</t>
  </si>
  <si>
    <t>Расходы на выплаты по оплате труда работников аппарата Министерства по физической культуре и спорту Республики Дагестан</t>
  </si>
  <si>
    <t>Расходы на обеспечение функций аппарата Министерства по физической культуре и спорту Республики Дагестан</t>
  </si>
  <si>
    <t>№ п/п</t>
  </si>
  <si>
    <r>
      <t xml:space="preserve">Итого по разделу </t>
    </r>
    <r>
      <rPr>
        <b/>
        <sz val="12"/>
        <color rgb="FFFF0000"/>
        <rFont val="Times New Roman"/>
        <family val="1"/>
        <charset val="204"/>
      </rPr>
      <t>IХ:</t>
    </r>
  </si>
  <si>
    <t>ВСЕГО:</t>
  </si>
  <si>
    <t>Наименование программы (подпрограммы)</t>
  </si>
  <si>
    <t>Ответственный исполнитель</t>
  </si>
  <si>
    <t>Объем финансирования, предусмотренный в программе на отчетный год</t>
  </si>
  <si>
    <t>Предусмотрено в республиканском бюджете РД на отчетный год</t>
  </si>
  <si>
    <t>Фактически выделено финансовых средств на отчетный период</t>
  </si>
  <si>
    <t>Освоено выделенных финансовых средств, всего</t>
  </si>
  <si>
    <t>Всего</t>
  </si>
  <si>
    <t>в том числе за счет:</t>
  </si>
  <si>
    <t>федерального бюджета</t>
  </si>
  <si>
    <t>республиканского бюджета</t>
  </si>
  <si>
    <t>муниципального бюджета</t>
  </si>
  <si>
    <t>внебюджетных источников</t>
  </si>
  <si>
    <t>Таблица №2</t>
  </si>
  <si>
    <t>(млн. руб.)</t>
  </si>
  <si>
    <t>Министерство по физической культуре и спорту РД</t>
  </si>
  <si>
    <t>I. Обеспечение спортивной экипировкой спортсменов основного и резервного составов и тренеров спортивных сборных команд Республики Дагестан по олимпийским, паралимпийским и сурдлимпийским видам спорта:</t>
  </si>
  <si>
    <t>II.                Материальное стимулирование достижения спортсменами Республики Дагестан высоких спортивных результатов по базовым олимпийским, паралимпийским и сурдлимпийским видам спорта,</t>
  </si>
  <si>
    <t>III.             Медицинское обеспечение спортсменов, членов спортивных сборных команд Республики Дагестан по базовым олимпийским, паралимпийским и сурдлимпийским видам спорта:</t>
  </si>
  <si>
    <t>IV.             Оплата работы главных и старших тренеров спортивных сборных команд Республики Дагестан по базовым олимпийским видам спорта:</t>
  </si>
  <si>
    <t>V.                Подготовка спортивного резерва для спортивных сборных команд Республики Дагестан по олимпийским, паралимпийским и сурдлимпийским видам спорта:</t>
  </si>
  <si>
    <t>I.                    Укрепление материально-технической базы для занятий футболом, приобретение искусственных покрытий для футбольных и мини-футбольных полей и устройство футбольных и мини-футбольных полей</t>
  </si>
  <si>
    <t>Итого по строительству</t>
  </si>
  <si>
    <t>Таблица №1</t>
  </si>
  <si>
    <t>Краткая информация о ходе реализации мероприятий</t>
  </si>
  <si>
    <t>Предложения по дальнейшей реализации мероприятий</t>
  </si>
  <si>
    <t>Наименование целевого индикатора</t>
  </si>
  <si>
    <t>ед. изм.</t>
  </si>
  <si>
    <t>Значение целевого индикатора</t>
  </si>
  <si>
    <t>Утверждено в целевой программе на текущий год</t>
  </si>
  <si>
    <t>Достигнуто на отчетную дату</t>
  </si>
  <si>
    <t>Отклонение
(+,-)</t>
  </si>
  <si>
    <t>Причины отклонения</t>
  </si>
  <si>
    <t>Единовременная пропускная способность объектов спорта</t>
  </si>
  <si>
    <t>чел.</t>
  </si>
  <si>
    <t>Количество введенных в эксплуатацию футбольных и мини-футбольных полей с искусственным покрытием</t>
  </si>
  <si>
    <t>Результаты выступления футбольных и мини-футбольных команд на всероссийских соревнованиях:</t>
  </si>
  <si>
    <t>шт.</t>
  </si>
  <si>
    <t>Количество завоеванных медалей на первенствах СКФО, России, Европы и мира среди юношей и юниоров по олимпийским, паралимпийским и сурдлимпийским видам спорта, а также неолимпийским видам спорта</t>
  </si>
  <si>
    <t>проц.</t>
  </si>
  <si>
    <t>Количество завоеванных медалей на:</t>
  </si>
  <si>
    <t>крытых спортивных сооружений</t>
  </si>
  <si>
    <t>открытых спортивных сооружений</t>
  </si>
  <si>
    <t>Обеспеченность спортивной инфраструктурой на 100 тыс. жителей</t>
  </si>
  <si>
    <t>крытыми спортивными сооружениями</t>
  </si>
  <si>
    <t>открытыми спортивными сооружениями</t>
  </si>
  <si>
    <t>Повышение уровня удовлетворенности жителей Республики Дагестан качеством предоставления государственных услуг в государственных учреждениях физической культуры и спорта Республики Дагестан</t>
  </si>
  <si>
    <t>В ведении Министерства по физической культуре и спорту РД находятся 3 государственных казенных учреждения, обеспечивающих выполнение государственных функций в области физкультуры и спорта: ГКУ РД "Дирекция по проведению и материальному обеспечению спортивных мероприятий", ГКУ РД "Дирекция по строительству и реконструкции объектов спорта, ГКУ РД "Стадион "Труд" г.Махачкала</t>
  </si>
  <si>
    <t>Количество отделений по футболу в спортивных школах республики</t>
  </si>
  <si>
    <t>Обеспечение финансирования в полном объеме</t>
  </si>
  <si>
    <t>Предусмотрено систематическое изготовление тематических буклетов, фотоальбомов, календарей, плакатов, публикация материалов в печатных изданиях, выпуск телевизионных программ</t>
  </si>
  <si>
    <t xml:space="preserve"> и эффективного запланированных результатов, расходования финансовых ресурсов, выделяемых на реализацию государственной программы Республики Дагестан </t>
  </si>
  <si>
    <t>1.1.</t>
  </si>
  <si>
    <t>I. Подпрограмма "Развитие физической культуры и массового спорта"</t>
  </si>
  <si>
    <t>II. Подпрограмма "Развитие спорта высших достижений"</t>
  </si>
  <si>
    <t>Количество завоеванных медалей на чемпионатах СКФО, России, Европы, мира по олимпийским, паралимпийским и сурдлимпийским видам спорта, а также неолимпийским видам спорта</t>
  </si>
  <si>
    <t>Число спортсменов, занимающихся базовыми олимпийскими, паралимпийскими и сурдлимпийскими видами спорта</t>
  </si>
  <si>
    <t>Число дагестанских спортсменов, включенных в основной и резервный составы сборных команд России по олимпийским, паралимпийским и сурдлимпийским видам спорта</t>
  </si>
  <si>
    <t>IV. Подпрограмма "Развитие футбола в Республике Дагестан"</t>
  </si>
  <si>
    <t>Число граждан, регулярно занимающихся футболом</t>
  </si>
  <si>
    <t>Число учащихся спортивных школ, занимающихся в отделениях по футболу</t>
  </si>
  <si>
    <t>Число тренеров-преподавателей, прошедших повышение квалификации</t>
  </si>
  <si>
    <t>V. Подпрограмма "Развитие инвалидного спорта"</t>
  </si>
  <si>
    <t>Доля специалистов, прошедших обучение и повышение квалификации по вопросам реабилитации и социальной интеграции инвалидов, среди всех специалистов, занятых в этой сфере</t>
  </si>
  <si>
    <t>Доля инвалидов, положительно оценивающих отношение населения к проблемам инвалидов, в общей численности опрошенных инвалидов</t>
  </si>
  <si>
    <t>VI. Подпрограмма "Обеспечение управления физической культурой и спортом"</t>
  </si>
  <si>
    <t>Количество введенных в эксплуатацию спортивных сооружений (крытых и открытых):</t>
  </si>
  <si>
    <t>Обеспеченность населения Республики Дагестан спортивными сооружениями (процент от норматива на 10 тыс. жителей):</t>
  </si>
  <si>
    <t>-</t>
  </si>
  <si>
    <t>2.1.</t>
  </si>
  <si>
    <t>2.2.</t>
  </si>
  <si>
    <t>2.3.</t>
  </si>
  <si>
    <t>2.4.</t>
  </si>
  <si>
    <t>2.5.</t>
  </si>
  <si>
    <t>2.6.</t>
  </si>
  <si>
    <t>2.7.</t>
  </si>
  <si>
    <t>3.1.</t>
  </si>
  <si>
    <t>3.2.</t>
  </si>
  <si>
    <t>3.3.</t>
  </si>
  <si>
    <t>4.1.</t>
  </si>
  <si>
    <t>4.2.</t>
  </si>
  <si>
    <t>4.3.</t>
  </si>
  <si>
    <t>4.4.</t>
  </si>
  <si>
    <t>4.5.</t>
  </si>
  <si>
    <t>4.6.</t>
  </si>
  <si>
    <t>5.1.</t>
  </si>
  <si>
    <t>5.2.</t>
  </si>
  <si>
    <t>5.3.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</si>
  <si>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</si>
  <si>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</si>
  <si>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</si>
  <si>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</si>
  <si>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</si>
  <si>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</si>
  <si>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</si>
  <si>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</si>
  <si>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</si>
  <si>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>ед.</t>
  </si>
  <si>
    <t>место</t>
  </si>
  <si>
    <t>руб.</t>
  </si>
  <si>
    <t>Подпрограмма «Развитие физической культуры и массового спорта»</t>
  </si>
  <si>
    <t>I. Организация и проведение физкультурных мероприятий:</t>
  </si>
  <si>
    <t>II. Обеспечение участия спортсменов Республики Дагестан в межрегиональных, всероссийских и международных физкультурных мероприятиях, организация и проведение тренировочных сборов</t>
  </si>
  <si>
    <t xml:space="preserve">III. Обеспечение деятельности подведомственных государственных учреждений, осуществляющих подготовку спортивного резерва для спортивных сборных команд Республики Дагестан </t>
  </si>
  <si>
    <t>Материально-техническое обеспечение подведомственных государственных бюджетных учреждений дополнительного образования, осуществляющих подготовку спортивного резерва для спортивных сборных команд Республики Дагестан по различным видам спорта</t>
  </si>
  <si>
    <t>VI. Обеспечение деятельности государственных учреждений Республики Дагестан, реализующих государственные функции в области физической культуры и спорта</t>
  </si>
  <si>
    <t>9.</t>
  </si>
  <si>
    <t>10.</t>
  </si>
  <si>
    <t>Материально-техническое обеспечение подведомственных государственных учреждений Республики Дагестан, реализующих государственные функции в области физической культуры и спорта</t>
  </si>
  <si>
    <t>Подпрограмма "Развитие спорта высших достижений"</t>
  </si>
  <si>
    <t>I. Организация и проведение спортивных мероприятий</t>
  </si>
  <si>
    <t>Организация и проведение межмуниципальных и республиканских спортивных мероприятий и участие в организации и проведении всероссийских и международных спортивных мероприятий, проводимых на территории Республики Дагестан</t>
  </si>
  <si>
    <t xml:space="preserve">II. Обеспечение участия спортсменов Республики Дагестан в межрегиональных, всероссийских и международных спортивных мероприятиях, организация и проведение тренировочных сборов </t>
  </si>
  <si>
    <t>Обеспечение участия дагестанских спортсменов в межрегиональных, всероссийских и международных спортивных мероприятиях</t>
  </si>
  <si>
    <t>III. Обеспечение деятельности подведомственных государственных учреждений, осуществляющих подготовку спортивного резерва для спортивных сборных команд Российской. Федерации</t>
  </si>
  <si>
    <t>IV. Обеспечение деятельности подведомственных государственных бюджетных учреждений среднего профессионального образования, осуществляющих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</t>
  </si>
  <si>
    <t>Предоставление субсидий подведомственным государственным бюджетным учреждениям среднего профессионального образования, реализующим образовательные программы среднего профессионального образования по подготовке специалистов в сфере физической культуры и спорта и осуществляющим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спорта, в целях обеспечения выполнения государственного задания на оказание государственных услуг (выполнение работ)</t>
  </si>
  <si>
    <t>Выплата стипендий обучающимся в подведомственных государственных бюджетных учреждениях среднего профессионального образования, реализующих образовательные программы среднего профессионального образования по подготовке специалистов в сфере физической культуры и спорта</t>
  </si>
  <si>
    <t>Материально-техническое обеспечение подведомственных государственных бюджетных учреждений среднего профессионального образования, реализующих образовательные программы среднего профессионального образования по подготовке специалистов в сфере физической культуры и спорта и осуществляющих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</t>
  </si>
  <si>
    <t>Выплата премий руководителям, специалистам и работникам спортивных учреждений и спортивных баз, старшим тренерам, врачам и массажистам спортивных сборных команд Республики Дагестан  по итогам выступлений спортсменов на Олимпийских, Паралимпийских и Сурдлимпийских играх</t>
  </si>
  <si>
    <t>Выплата премий спортсменам и личным тренерам  по итогам выступлений на Паралимпийских играх</t>
  </si>
  <si>
    <t>Выплата премий спортсменам и личным тренерам  по итогам выступлений на Олимпийских играх</t>
  </si>
  <si>
    <t>3.</t>
  </si>
  <si>
    <t>4.</t>
  </si>
  <si>
    <t>5.</t>
  </si>
  <si>
    <t xml:space="preserve">6. </t>
  </si>
  <si>
    <t>Итого по разделу VI:</t>
  </si>
  <si>
    <t>11.</t>
  </si>
  <si>
    <t>Итого по разделу III</t>
  </si>
  <si>
    <t>Итого по разделу IV</t>
  </si>
  <si>
    <r>
      <t xml:space="preserve">Предоставление субсидий подведомственным государственным бюджетным учреждениям дополнительного образования, осуществляющим подготовку спортивного резерва для спортивных сборных команд Республики Дагестан по различным видам спорта, в целях обеспечения выполнения государственного задания на оказание государственных услуг (выполнение работ) </t>
    </r>
    <r>
      <rPr>
        <b/>
        <sz val="12"/>
        <color theme="1"/>
        <rFont val="Times New Roman"/>
        <family val="1"/>
        <charset val="204"/>
      </rPr>
      <t>ДЮСШ</t>
    </r>
  </si>
  <si>
    <r>
      <t>Обеспечение выполнения подведомственными государственными учреждениями Республики Дагестан государственных функций в области физической культуры и спорта</t>
    </r>
    <r>
      <rPr>
        <b/>
        <sz val="12"/>
        <color theme="1"/>
        <rFont val="Times New Roman"/>
        <family val="1"/>
        <charset val="204"/>
      </rPr>
      <t xml:space="preserve"> Казенки</t>
    </r>
  </si>
  <si>
    <r>
      <t>Проведение республиканского смотра-конкурса среди муниципальных образований Республики Дагестан на лучшую организацию работы по развитию физической культуры и спорта в муниципальных образованиях Республики Дагестан</t>
    </r>
    <r>
      <rPr>
        <b/>
        <sz val="12"/>
        <color theme="1"/>
        <rFont val="Times New Roman"/>
        <family val="1"/>
        <charset val="204"/>
      </rPr>
      <t xml:space="preserve"> </t>
    </r>
  </si>
  <si>
    <t>II. Строительство физкультурно-оздоровительных комплексов:</t>
  </si>
  <si>
    <t xml:space="preserve">III: Осуществление комплекса мероприятий, направленных на обеспечение эффективного управления развитием отрасли физической культурой и спортом и выполнение всего комплекса мероприятий, достижение целевого </t>
  </si>
  <si>
    <t xml:space="preserve">Обеспечение участия дагестанских спортсменов во всероссийских спортивно-массовых и физкультурно-оздоровительных мероприятиях и международных спортивных мероприятиях по видам спорта </t>
  </si>
  <si>
    <t>Организация и проведение межмуниципальных и республиканских спортивных мероприятий и участие в организации и проведении всероссийских и международных спортивных мероприятий, проводимых на территории Республики Дагестан (МНТ)</t>
  </si>
  <si>
    <r>
      <t xml:space="preserve">Материально-техническое обеспечение подведомственных государственных бюджетных учреждений дополнительного образования и государственных бюджетных учреждений, осуществляющих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 </t>
    </r>
    <r>
      <rPr>
        <b/>
        <sz val="12"/>
        <color theme="1"/>
        <rFont val="Times New Roman"/>
        <family val="1"/>
        <charset val="204"/>
      </rPr>
      <t>СДЮШОР 612</t>
    </r>
  </si>
  <si>
    <r>
      <t>Предоставление субсидий подведомственным государственным бюджетным учреждениям дополнительного образования и государственным бюджетным учреждениям, осуществляющим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спорта, в целях обеспечения выполнения государственного задания на оказание государственных услуг (выполнение работ)</t>
    </r>
    <r>
      <rPr>
        <b/>
        <sz val="12"/>
        <color theme="1"/>
        <rFont val="Times New Roman"/>
        <family val="1"/>
        <charset val="204"/>
      </rPr>
      <t xml:space="preserve"> СДЮШОР 611</t>
    </r>
  </si>
  <si>
    <t>1 мм</t>
  </si>
  <si>
    <t>ош</t>
  </si>
  <si>
    <t>Оплата работы тренеров, в том числе главных и старших тренеров спортивных сборных команд Республики Дагестан 226</t>
  </si>
  <si>
    <t>Повышение квалификации тренеров-преподавателей учреждений спортивной подготовки Республики Дагестан 226</t>
  </si>
  <si>
    <t>Оплата расходов по лечению спортивных травм, членам сборных команд Республики Дагестан по базовым олимпийским, паралимпийским и сурдлимпийским видам спорта 226/244</t>
  </si>
  <si>
    <t>отдел спорта</t>
  </si>
  <si>
    <t>отдел спорта+ОФК</t>
  </si>
  <si>
    <t>ОФК</t>
  </si>
  <si>
    <t>В ведении Министерства по физической культуре и спорту РД находятся 2 государственных бюджетных профессиональных образовательных учреждения - училищ олимпийского резерва, с общим числом обучающихся 300 чел.:  по вольной борьбе в г.Хасавюрте и по футболу в г.Каспийске .</t>
  </si>
  <si>
    <t>Необходимо продолжение финансирования</t>
  </si>
  <si>
    <t>Обеспечить финансирование учреждений по нормативно-подушевной системе</t>
  </si>
  <si>
    <t>гранты</t>
  </si>
  <si>
    <t>Субсидии предоставляются по мере поступления средств.</t>
  </si>
  <si>
    <t>отдел спорта и ОФК</t>
  </si>
  <si>
    <t xml:space="preserve"> </t>
  </si>
  <si>
    <t>республиканские</t>
  </si>
  <si>
    <t xml:space="preserve">федеральные </t>
  </si>
  <si>
    <r>
      <t xml:space="preserve">Приобретение спортивного инвентаря, оборудования и экипировки </t>
    </r>
    <r>
      <rPr>
        <b/>
        <sz val="12"/>
        <color theme="1"/>
        <rFont val="Times New Roman"/>
        <family val="1"/>
        <charset val="204"/>
      </rPr>
      <t>(соглашение)</t>
    </r>
  </si>
  <si>
    <r>
      <t xml:space="preserve">Организация и проведение тренировочных сборов спортивных сборных команд Республики Дагестан к всероссийским и международным спортивным мероприятиям </t>
    </r>
    <r>
      <rPr>
        <b/>
        <sz val="12"/>
        <color theme="1"/>
        <rFont val="Times New Roman"/>
        <family val="1"/>
        <charset val="204"/>
      </rPr>
      <t>календарь высший спорт утс</t>
    </r>
  </si>
  <si>
    <r>
      <t xml:space="preserve">Организация и проведение тренировочных сборов спортивных команд Республики Дагестан к межрегиональным и всероссийским физкультурным мероприятиям </t>
    </r>
    <r>
      <rPr>
        <b/>
        <sz val="12"/>
        <color theme="1"/>
        <rFont val="Times New Roman"/>
        <family val="1"/>
        <charset val="204"/>
      </rPr>
      <t>календарь массовый спорт утс</t>
    </r>
  </si>
  <si>
    <r>
      <t>Организация и проведение республиканских спортивно-массовых и физкультурно-оздоровительных мероприятий, реализация мероприятий Всероссийского физкультурно-спортивного комплекса «Готов к труду и обороне» (ГТО)</t>
    </r>
    <r>
      <rPr>
        <b/>
        <sz val="12"/>
        <color theme="1"/>
        <rFont val="Times New Roman"/>
        <family val="1"/>
        <charset val="204"/>
      </rPr>
      <t xml:space="preserve"> гку</t>
    </r>
  </si>
  <si>
    <r>
      <t xml:space="preserve">Адресная поддержка СДЮШОР </t>
    </r>
    <r>
      <rPr>
        <b/>
        <sz val="12"/>
        <color theme="1"/>
        <rFont val="Times New Roman"/>
        <family val="1"/>
        <charset val="204"/>
      </rPr>
      <t>(соглашение)</t>
    </r>
  </si>
  <si>
    <r>
      <t xml:space="preserve">Капвложения  в объекты  недвижимого имущества  государственной (муниципальной ) собственности                   </t>
    </r>
    <r>
      <rPr>
        <b/>
        <sz val="12"/>
        <color theme="1"/>
        <rFont val="Times New Roman"/>
        <family val="1"/>
        <charset val="204"/>
      </rPr>
      <t xml:space="preserve"> ( спорткомплекс г.Махачкала)</t>
    </r>
  </si>
  <si>
    <t>Доля организаций, оказывающих услуги по спортивной подготовке в соответствии с федеральными стандартами спортивной подготовки, в общем количестве организаций, осуществляющих деятельность в области физической культуры и спорта, в том числе для лиц с ограниченными возможностями здоровья и инвалидов</t>
  </si>
  <si>
    <t>Доля занимающихся на этапе высшего спортивного мастерства в организациях, осуществляющих спортивную подготовку, в общем количестве занимающихся на этапе спортивного совершенствования в организациях, осуществляющих спортивную подготовку</t>
  </si>
  <si>
    <t>Количество квалифицированных тренеров и тренеров-преподавателей физкультурно-спортивных организаций, работающих по специальности</t>
  </si>
  <si>
    <t>Доля спортсменов-разрядников в общем количестве лиц, занимающихся в системе специализированных детско-юношеских спортивных школ олимпийского резерва и училищ олимпийского резерва</t>
  </si>
  <si>
    <t>Олимпийских играх</t>
  </si>
  <si>
    <t>Паралимпийских играх</t>
  </si>
  <si>
    <t>Сурдлимпийских играх</t>
  </si>
  <si>
    <t>VIII. Подпрограмма "Духовно-нравственное и патриотическое воспитание дагестанских спортсменов"</t>
  </si>
  <si>
    <t>единиц</t>
  </si>
  <si>
    <t>7.1.</t>
  </si>
  <si>
    <t>В соответствии с утвержденным планом-графиком размещения заказов на  2018 год  приобретен весь  спортивный инвентарь, оборудование и  экипировка.</t>
  </si>
  <si>
    <t>В соответствии с утвержденным планом- графиком размещения заказов на 2018 год приобретен весь  спортивный инвентарь, оборудование и  экипировка.</t>
  </si>
  <si>
    <t>В соответствии с утвержденным планом- графиком размещения заказов на 2018 год приобретен весь спортивный инвентарь, оборудование и  экипировка.</t>
  </si>
  <si>
    <t>В соответствии с утвержденным планом- графиком размещения заказов на  2018 год приобретен весь  спортивный инвентарь, оборудование и  экипировка.</t>
  </si>
  <si>
    <t>Предоставление субсидий подведомственным Минспорту РД государственным бюджетным учреждениям дополнительного образования, осуществляющим подготовку спортивного резерва для спортивных сборных команд Республики Дагестан по различным видам спорта, в целях обеспечения выполнения государственного задания на оказание государственных услуг (выполнение работ)</t>
  </si>
  <si>
    <t>Материально-техническое обеспечение подведомственных Минспорту РД государственных бюджетных учреждений дополнительного образования, осуществляющих подготовку спортивного резерва для спортивных сборных команд Республики Дагестан по различным видам спорта</t>
  </si>
  <si>
    <t>Выплата стипендий обучающимся в подведомственных Минспорту РД государственных бюджетных учреждениях среднего профессионального образования, реализующих образовательные программы среднего профессионального образования по подготовке специалистов в сфере физической культуры и спорта</t>
  </si>
  <si>
    <t>Материально-техническое обеспечение подведомственных Минспорту РД государственных бюджетных учреждений среднего профессионального образования, реализующих образовательные программы среднего профессионального образования по подготовке специалистов в сфере физической культуры и спорта и осуществляющих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</t>
  </si>
  <si>
    <t>Приобретение искусственного покрытия для мини-футбольного поля, устройство основания, ограждение и освещение мини-футбольного поля</t>
  </si>
  <si>
    <t>Приобретение искусственного покрытия для футбольного поля, устройство основания, ограждение и освещение футбольного поля в г.Дагестанские Огни</t>
  </si>
  <si>
    <t>Приобретение искусственного покрытия для футбольного поля, устройство основания, ограждение и освещение футбольного поля в г.Дербент</t>
  </si>
  <si>
    <t>III. Развитие детско-юношеского и массового футбола</t>
  </si>
  <si>
    <t>Расширение сети отделений по футболу в спортивных школах Республики Дагестан</t>
  </si>
  <si>
    <t>Проведение республиканских смотров-конкурсов среди муниципальных спортивных школ по футболу</t>
  </si>
  <si>
    <t>IV. Совершенствование организационных основ и кадрового обеспечения спортивных школ по футболу</t>
  </si>
  <si>
    <t>Проведение республиканских и участие во всероссийских семинарах и конференциях тренеров по футболу</t>
  </si>
  <si>
    <t>Проведение республиканских и участие во всероссийских семинарах и конференциях судей по футболу</t>
  </si>
  <si>
    <t>Проведение и участие во всероссийских курсах повышения квалификации тренеров-преподавателей по футболу</t>
  </si>
  <si>
    <t>Подпрограмма "Развитие инвалидного спорта в Республике Дагестан"</t>
  </si>
  <si>
    <t>Организация физкультурно-оздоровительных групп среди инвалидов и лиц с ограниченными возможностями здоровья</t>
  </si>
  <si>
    <t>Создание и обеспечение деятельности центра адаптивного спорта</t>
  </si>
  <si>
    <t>Проведение республиканских соревнований среди инвалидов</t>
  </si>
  <si>
    <t>Повышение квалификации тренеров учреждений спортивной подготовки по адаптивной физической культуре</t>
  </si>
  <si>
    <t>Организация и проведение телевизионных передач с сурдопереводом о спортивно-оздоровительной работе и спортивных мероприятиях среди инвалидов всех категорий и возрастов</t>
  </si>
  <si>
    <t>Строительство спортивного комплекса в                        г. Махачкале</t>
  </si>
  <si>
    <t>Выплата стипендий спортсменам основного состава спортивных сборных команд Республики Дагестан по базовым олимпийским, паралимпийским и сурдлимпийским видам спорта и спортсменам - членам спортивных сборных команд Республики Дагестан среди молодежи, юниоров и юношей по олимпийским видам спорта</t>
  </si>
  <si>
    <t>Выплаты личным тренерам, тренерам и специалистам спортивных сборных команд Республики Дагестан за подготовку спортсменов высокого класса по базовым олимпийским, паралимпийским и сурдлимпийским видам спорта</t>
  </si>
  <si>
    <t>Выплата премий спортсменам спортивных сборных команд Республики Дагестан и личным тренерам по итогам выступления на всероссийских и международных соревнованиях по базовым олимпийским, паралимпийским и сурдлимпийским видам спорта</t>
  </si>
  <si>
    <t>Выплата премий руководителям, специалистам и работникам спортивных учреждений, старшим и главным тренерам, врачам и массажистам спортивных сборных команд Республики Дагестан по итогам выступлений спортсменов на Олимпийских, Паралимпийских и Сурдлимпийских играх</t>
  </si>
  <si>
    <t>Выплата премий спортсменам и личным тренерам по итогам выступлений на Сурдлимпийских и Паралимпийских летних играх</t>
  </si>
  <si>
    <t>Выплата премий спортсменам и личным тренерам по итогам выступлений на Олимпийских летних играх</t>
  </si>
  <si>
    <t>проектно-сметная документация</t>
  </si>
  <si>
    <t>Подпрограмма "Развитие инвалидного спорта"</t>
  </si>
  <si>
    <t>242+244</t>
  </si>
  <si>
    <t>Создан адаптивный центр на базе регионального центра спортивной подготовки. Деятельность центра осуществляют 20 единиц, из них 13 тренеров и 7 единиц административного персонала</t>
  </si>
  <si>
    <t>В текущем году не проводятся Олимпийские игры</t>
  </si>
  <si>
    <t>В текущем году не проводятся Паралимпийские и Сурдлимпийские игры</t>
  </si>
  <si>
    <t>Не Паралимпийский год</t>
  </si>
  <si>
    <t>Не Олимпийский год</t>
  </si>
  <si>
    <t>Не Сурдлимпийский год</t>
  </si>
  <si>
    <t xml:space="preserve">г. Буйнакск: строительство                   ФОК-2 (1 ед.)   </t>
  </si>
  <si>
    <t xml:space="preserve">Бюджетные инвестиции  в объекты  капитального строительства гос.(муниципальной) собственности </t>
  </si>
  <si>
    <t>"Подготовка дагестанских спортсменов к XXX1I  Олимпийским летним  и XV1 Паралимпийким  летним играм 2020 года в г.Токио (Япония),   XXIII  Сурдлимпийским летним играм 2017 года и XXIV  Сурдлимпийским летним играм 2021 года "</t>
  </si>
  <si>
    <t>В соответствии с утвержденным планом- графиком размещения заказов на 2018 год приобретены тмц и оказаны все услуги.</t>
  </si>
  <si>
    <t>Итого по массовому календарю</t>
  </si>
  <si>
    <t>Итого по сдюшорам</t>
  </si>
  <si>
    <t>футбольная команда "Динамо-Дагестан" - первенство России по футболу среди футбольных команд третьего дивизиона</t>
  </si>
  <si>
    <t>выход футбольной команды "Динамо-Дагестан" на первенство России по футболу среди футбольных команд второго дивизиона</t>
  </si>
  <si>
    <t>мини-футбольная команда "Каспий" - первенство России по мини-футболу среди команд высшей лиги</t>
  </si>
  <si>
    <t>Доля лиц с ограниченными возможностями здоровья и инвалидов, систематически занимающихся физической культурой и спортом (процент от общей численности данной категории населения Республики Дагестан)</t>
  </si>
  <si>
    <t>Средняя заработная плата педагогических работников подведомственных Министерству по физической культуре и спорту Республики Дагестан государственных учреждений</t>
  </si>
  <si>
    <t>Организация и проведение республиканских спортивно-массовых и физкультурно-оздоровительных мероприятий, реализация мероприятий Всероссийского физкультурно-спортивного комплекса "Готов к труду и обороне" (ГТО)</t>
  </si>
  <si>
    <t>Обеспечение участия дагестанских спортсменов во всероссийских спортивно-массовых и физкультурно-оздоровительных мероприятиях и международных спортивных мероприятиях по видам спорта среди ветеранов</t>
  </si>
  <si>
    <t>Приобретение спортивного инвентаря, оборудования и экипиров</t>
  </si>
  <si>
    <t>Осуществление информационно-рекламной деятельности, направленной на вовлечение различных групп населения в занятия физической культурой и спортом, изготовление рекламных материало</t>
  </si>
  <si>
    <t>Обеспечение выполнения подведомственными Минспорту РД государственными учреждениями Республики Дагестан государственных функций в области физической культуры и спорта</t>
  </si>
  <si>
    <t>Материально-техническое обеспечение подведомственных Минспорту РД государственных учреждений Республики Дагестан, реализующих государственные функции в области физической культуры и спорта</t>
  </si>
  <si>
    <t>Предоставление субсидий подведомственным Минспорту РД государственным бюджетным учреждениям среднего профессионального образования, реализующим образовательные программы среднего профессионального образования по подготовке специалистов в сфере физической культуры и спорта и осуществляющим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спорта, в целях обеспечения выполнения государственного задания на оказание государственных услуг (выполнение работ)</t>
  </si>
  <si>
    <t>Доля обучающихся и студентов Республики Дагестан, выполнивших нормативы испытаний (тестов) Всероссийского физкультурно-спортивного комплекса "Готов к труду и обороне" (ГТО), в общей численности учащихся и студентов Республики Дагестан, принявших участие в выполнении нормативов испытаний (тестов) Всероссийского физкультурно-спортивного комплекса "Готов к труду и обороне" (ГТО)</t>
  </si>
  <si>
    <t>Доля населения Республики Дагестан, выполнившего нормативы испытаний (тестов) Всероссийского физкультурно-спортивного комплекса "Готов к труду и обороне" (ГТО), в общей численности населения Республики Дагестан, принявшего участие в выполнении нормативов испытаний (тестов) Всероссийского физкультурно-спортивного комплекса "Готов к труду и обороне" (ГТО)</t>
  </si>
  <si>
    <t>Доля населения Республики Дагестан, занятого в экономике, занимающегося физической культурой и спортом, в общей численности населения, занятого в экономике</t>
  </si>
  <si>
    <t>Доля граждан, занимающихся в спортивных учреждениях, в общей численности детей и молодежи в возрасте от 6 до 15 лет</t>
  </si>
  <si>
    <t>Уровень обеспеченности населения спортивными сооружениями исходя из единовременной пропускной способности объектов спорта</t>
  </si>
  <si>
    <t>Количество созданных высокопроизводительных рабочих мест в организациях, осуществляющих физкультурно-спортивную работу</t>
  </si>
  <si>
    <t>Доля населения Республики Дагестан, систематически занимающегося физической культурой и спортом, в общей численности населения Республики Дагестан в возрасте от 3 до 79 лет</t>
  </si>
  <si>
    <t>Доля учащихся и студентов, систематически занимающихся физической культурой и спортом, в общей численности учащихся и студентов</t>
  </si>
  <si>
    <t>Количество проводимых мероприятий, направленных на духовно-нравственное и патриотическое воспитание спортивной молодежи (спортивные соревнования, смотры-конкурсы, форумы, круглые столы, фестивали, выставки, акции и др.)</t>
  </si>
  <si>
    <t>Предоставление субсидий подведомственным Минспорту РД государственным бюджетным учреждениям дополнительного образования и государственным бюджетным учреждениям, осуществляющим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спорта, в целях обеспечения выполнения государственного задания на оказание государственных услуг (выполнение работ)</t>
  </si>
  <si>
    <t>Адресная финансовая поддержка спортивных организаций, осуществляющих подготовку спортивного резерва для сборных команд Российской Федерации</t>
  </si>
  <si>
    <t>Материально-техническое обеспечение подведомственных Минспорту РД государственных бюджетных учреждений дополнительного образования и государственных бюджетных учреждений, осуществляющих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</t>
  </si>
  <si>
    <t>Приобретение искусственного покрытия для футбольного поля, устройство основания, ограждение и освещение футбольного поля в Каякентском районе (с. Каякент)</t>
  </si>
  <si>
    <t>Командирование спортсменов-инвалидов на всероссийские и международные соревнования среди инвалидов</t>
  </si>
  <si>
    <t>Приобретение спортивного оборудования для проведения физкультурно-оздоровительной, спортивно-массовой работы в учреждениях спортивной направленности, работающих с инвалидами</t>
  </si>
  <si>
    <t>Приобретение спортивного инвентаря и экипировки для проведения физкультурно-оздоровительной, спортивно-массовой работы в учреждениях спортивной направленности, работающих с инвалидами</t>
  </si>
  <si>
    <t>За счет текущего финансирования</t>
  </si>
  <si>
    <t>В бюджете Минспорта РД предусмотрены средства для приобритения оборудования для проведения физкультурно-оздоровительной, спортивно-массовой работы в учреждениях спортивной направленности, работающих с инвалидами</t>
  </si>
  <si>
    <t>В бюджете Минспорта РД предусмотрены средства для приобритения спортивного инвентаря и экипировки для проведения физкультурно-оздоровительной, спортивно-массовой работы в учреждениях спортивной направленности, работающих с инвалидами</t>
  </si>
  <si>
    <t>По состоянию на 31 декабря 2018 года в республике было проведено 114 республиканских спортивных мероприятий с охватом 12657 спортсменов</t>
  </si>
  <si>
    <t xml:space="preserve"> На 31 декабря 2018 года выплачены премии 426 спортсменам и тренерам</t>
  </si>
  <si>
    <t xml:space="preserve"> На 31 декабря 2018 года выплачены премии 3 врачам и 2  массажистам</t>
  </si>
  <si>
    <t>По состоянию на 31 декабря 2018 года было проведено 15 республиканских спортивно-массовое и физкультурно-оздоровительное мероприятие с охватом 18300 спортсменов</t>
  </si>
  <si>
    <t>По итогам смотра-конкурса среди муниципальных образований РД места распределились следующим образом: в высокогорной зоне (Чародинский район - 1 место, Ботлихский район -2 место, Лакский район - 3 место); горной зоне (Гунибский район- 1 место, Левашинский район - 2 место, Дахадаевский район - 3 место); предгорной зоне (С.Стальский район - 1 место, Сергокалинский район- 2 место, Табасаранский район - 3 место); равнинной зоне (Магарамкентский район - 1 место Хасавюртовский - 2 место и Карабудахкентский районы - 3 место); зоне городов (1 места так же поделили два города Махачкала и Хасавюрт, г.Избербаш - 2 место и г.Кизилюрт - 3 место)</t>
  </si>
  <si>
    <t>По состоянию на 31 декабря 2018 года дагестанские спортсмены приняли участие в 2 республиканских тренировочных мероприятиях с охватом 90 спортсменов.</t>
  </si>
  <si>
    <t xml:space="preserve">Проведено 30 тренировочных мероприятий с общим  количеством участников 1111 чел. </t>
  </si>
  <si>
    <t>По состоянию на 31 декабря  2018 года согласно единого календарного плана Минспорта РД дагестанские спортсмены приняли участие в 106 межрегиональных, 274 всероссийских (в том числе 84 УТС) и 54 международных спортивных мероприятиях с общим количеством участников 6640 человек</t>
  </si>
  <si>
    <r>
      <t xml:space="preserve">В ведении Министерства по физической культуре и спорту РД находятся 19 государственных бюджетных учреждений, осуществляющих спортивную подготовку для спортивных сборных команд Российской Федерации по олимпийским, паралимпийским и сурдлимпийским видам спорта, из них 15  специализированных детско-юношеских спортивных школ олимпийского резерва, с общим числом учащихся </t>
    </r>
    <r>
      <rPr>
        <sz val="12"/>
        <color rgb="FFFF0000"/>
        <rFont val="Times New Roman"/>
        <family val="1"/>
        <charset val="204"/>
      </rPr>
      <t>15201</t>
    </r>
    <r>
      <rPr>
        <sz val="12"/>
        <color theme="1"/>
        <rFont val="Times New Roman"/>
        <family val="1"/>
        <charset val="204"/>
      </rPr>
      <t xml:space="preserve"> чел., 2 Региональных центра спортивной подготовки в г.Махачкале, Учебно- спортивная база имени А.Алиева в г.Избербаше, Дворец спорта имени А.Алиева в г.Каспийске и Дворец спорта в с. Леваши. </t>
    </r>
  </si>
  <si>
    <t>Осуществлены все мероприятия по закупке товаров и услуг предусмостренных планом-графиком закупок на 2018 год</t>
  </si>
  <si>
    <t>Сведения о выделении и освоении финансовых средств на выполнение мероприятий государственной программы Республики Дагестан "Развитие физической культуры и спорта в Республике Дагестан на 2015-2020 годы" за 4 квартал   2018 года</t>
  </si>
  <si>
    <t xml:space="preserve">Ботлихский район с. Ансалта </t>
  </si>
  <si>
    <t xml:space="preserve">Капстроительство </t>
  </si>
  <si>
    <t xml:space="preserve">Всего: </t>
  </si>
  <si>
    <t>Показатели результативности государственной  программы Республики Дагестан "Развитие физической культуры и спорта в Республике Дагестан на 2015-2020 годы" за 4 квартал 2018 года</t>
  </si>
  <si>
    <t>Информация о ходе мероприятий  государственной  программы Республики Дагестан "Развитие физической культуры и спорта в Республике Дагестан на 2015-2020 годы" за 4 квартал  2018 года</t>
  </si>
  <si>
    <t xml:space="preserve"> На 31 декабря  2018 года выплачены стипендии 197 спортсменам</t>
  </si>
  <si>
    <t xml:space="preserve"> На 31 декабря 2018 года оплата труда произведена 79 тренерам</t>
  </si>
  <si>
    <t>В  течении  2018 года расходы по лечению спортивных травм  произведены спортсменам сборной России  по вольной борьбе Махову Б.В, и Гадисову А.М.</t>
  </si>
  <si>
    <t xml:space="preserve"> На 31 декабря 2018 года заработная плата выплачена полностью</t>
  </si>
  <si>
    <t>Работы по укладке футбольного поля заверщены полностью</t>
  </si>
  <si>
    <t>Приобретение искусственного покрытия для футбольного поля, устройство основания, ограждение и освещение футбольного поля в Буйнакском районе (с. Кафиркумух)</t>
  </si>
  <si>
    <t>Введен эксплуатацию ФОК в г.Кизляре</t>
  </si>
  <si>
    <t>В связи с переходом учреждений ДЮСШ в СШ увеличены оклады тренеров</t>
  </si>
  <si>
    <t>113+350</t>
  </si>
  <si>
    <t>123+244</t>
  </si>
  <si>
    <t>на 01.01.19</t>
  </si>
  <si>
    <t>ост.7679 руб</t>
  </si>
  <si>
    <t>ост 7037,9</t>
  </si>
  <si>
    <t>ост. 9541,9</t>
  </si>
  <si>
    <t>страх . Нет в законе</t>
  </si>
  <si>
    <t>остатки</t>
  </si>
  <si>
    <t>остатки по прог. Части</t>
  </si>
  <si>
    <t>страх. Аппарат</t>
  </si>
  <si>
    <t>закон</t>
  </si>
  <si>
    <t>нет в законе</t>
  </si>
  <si>
    <t>Корректировка проектно-сметной документации на строительство спортивного комплекса в г. Махачкале (2 этап)</t>
  </si>
  <si>
    <t>Проведены конкурсные процедуры. Определен победитель. Проводятся мероприятия по  разработке проектно-сметной документации. Оплачен аванс.</t>
  </si>
  <si>
    <t xml:space="preserve">Оьъект завершен. Техническая готовность - 100%                                        1. Единовременная пропускная способность – 108 чел.. 
2. Общая площадь  – 6 034,1 м2. 
3. Строительный объем – 39 780,0 м3.
</t>
  </si>
  <si>
    <t>На объекте выполнены подготовительные, фундаментные  работы, работы по устройству наружных инженерных сетей. Смонтирован металлический каркас и часть кровли. Техническая готовность – 23,2 %. Завершение объекта предусмотрено в 2019г.</t>
  </si>
  <si>
    <t>Выполняется работа по своевременной  ежемесячной выплате заработной плате. Средняя заработная плата госслужащего составляе 45032 руб.</t>
  </si>
  <si>
    <t>На основании календарного плана на 2018 год мероприятия не проводились.</t>
  </si>
  <si>
    <t>На 31 декабря 2018 года начислена стипендия 300 обучающимся:  в ГБ ПОУ РД  "Училище олимпийского резерва по футболу "Дагестан" г.Каспийск - 100 студентам и  в ГБ ПОУ РД "Училище олимпийского резерва" г.Хасавюрт - 200 студентам.</t>
  </si>
  <si>
    <t>Завешена укладка футбольного поля в Каякентском районе</t>
  </si>
  <si>
    <t>Статистический отчет по форме №3-АФК «Сведения об адаптивной  физической культуре и спорте» за 2018</t>
  </si>
  <si>
    <t>остатки на 01.01.2019г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</si>
</sst>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0.0"/>
    <numFmt numFmtId="166" formatCode="#,##0.000"/>
    <numFmt numFmtId="167" formatCode="0.000"/>
  </numFmts>
  <fonts count="38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1D1B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5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color rgb="FFFF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u/>
      <sz val="12"/>
      <color theme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u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2"/>
      <color theme="10"/>
      <name val="Times New Roman"/>
      <family val="1"/>
      <charset val="204"/>
    </font>
    <font>
      <b/>
      <sz val="12"/>
      <color rgb="FF00B0F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242">
    <xf numFmtId="0" fontId="0" fillId="0" borderId="0" xfId="0"/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164" fontId="6" fillId="0" borderId="0" xfId="0" applyNumberFormat="1" applyFont="1" applyAlignment="1">
      <alignment horizontal="right" wrapText="1"/>
    </xf>
    <xf numFmtId="0" fontId="6" fillId="0" borderId="0" xfId="0" applyFont="1" applyAlignment="1">
      <alignment horizontal="right" vertical="top" wrapText="1"/>
    </xf>
    <xf numFmtId="164" fontId="2" fillId="3" borderId="1" xfId="0" applyNumberFormat="1" applyFont="1" applyFill="1" applyBorder="1" applyAlignment="1">
      <alignment horizontal="center" wrapText="1"/>
    </xf>
    <xf numFmtId="164" fontId="1" fillId="3" borderId="1" xfId="0" applyNumberFormat="1" applyFont="1" applyFill="1" applyBorder="1" applyAlignment="1">
      <alignment horizontal="center" wrapText="1"/>
    </xf>
    <xf numFmtId="0" fontId="1" fillId="3" borderId="1" xfId="0" applyFont="1" applyFill="1" applyBorder="1" applyAlignment="1">
      <alignment vertical="center" wrapText="1"/>
    </xf>
    <xf numFmtId="164" fontId="4" fillId="3" borderId="1" xfId="0" applyNumberFormat="1" applyFont="1" applyFill="1" applyBorder="1" applyAlignment="1">
      <alignment horizontal="center" wrapText="1"/>
    </xf>
    <xf numFmtId="0" fontId="0" fillId="0" borderId="0" xfId="0" applyFill="1" applyAlignment="1">
      <alignment wrapText="1"/>
    </xf>
    <xf numFmtId="0" fontId="6" fillId="0" borderId="0" xfId="0" applyFont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8" fillId="3" borderId="0" xfId="0" applyFont="1" applyFill="1" applyAlignment="1">
      <alignment wrapText="1"/>
    </xf>
    <xf numFmtId="0" fontId="17" fillId="3" borderId="0" xfId="0" applyFont="1" applyFill="1" applyAlignment="1">
      <alignment wrapText="1"/>
    </xf>
    <xf numFmtId="0" fontId="0" fillId="3" borderId="0" xfId="0" applyFill="1" applyAlignment="1">
      <alignment vertical="center" wrapText="1"/>
    </xf>
    <xf numFmtId="0" fontId="2" fillId="3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1" fillId="3" borderId="1" xfId="0" applyFont="1" applyFill="1" applyBorder="1" applyAlignment="1">
      <alignment horizontal="left"/>
    </xf>
    <xf numFmtId="166" fontId="0" fillId="0" borderId="0" xfId="0" applyNumberFormat="1" applyAlignment="1">
      <alignment wrapText="1"/>
    </xf>
    <xf numFmtId="167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  <xf numFmtId="165" fontId="6" fillId="0" borderId="0" xfId="0" applyNumberFormat="1" applyFont="1" applyAlignment="1">
      <alignment wrapText="1"/>
    </xf>
    <xf numFmtId="0" fontId="25" fillId="0" borderId="0" xfId="0" applyFont="1" applyAlignment="1">
      <alignment wrapText="1"/>
    </xf>
    <xf numFmtId="165" fontId="25" fillId="0" borderId="0" xfId="0" applyNumberFormat="1" applyFont="1" applyAlignment="1">
      <alignment wrapText="1"/>
    </xf>
    <xf numFmtId="164" fontId="6" fillId="0" borderId="0" xfId="0" applyNumberFormat="1" applyFont="1" applyAlignment="1">
      <alignment wrapText="1"/>
    </xf>
    <xf numFmtId="0" fontId="22" fillId="3" borderId="0" xfId="0" applyFont="1" applyFill="1" applyAlignment="1">
      <alignment vertical="center" wrapText="1"/>
    </xf>
    <xf numFmtId="0" fontId="2" fillId="3" borderId="0" xfId="0" applyFont="1" applyFill="1" applyAlignment="1">
      <alignment horizontal="right" vertical="top" wrapText="1"/>
    </xf>
    <xf numFmtId="0" fontId="2" fillId="3" borderId="0" xfId="0" applyFont="1" applyFill="1" applyAlignment="1">
      <alignment wrapText="1"/>
    </xf>
    <xf numFmtId="0" fontId="2" fillId="3" borderId="0" xfId="0" applyFont="1" applyFill="1" applyAlignment="1">
      <alignment horizontal="center" vertical="center" wrapText="1"/>
    </xf>
    <xf numFmtId="0" fontId="0" fillId="3" borderId="0" xfId="0" applyNumberFormat="1" applyFill="1" applyAlignment="1">
      <alignment wrapText="1"/>
    </xf>
    <xf numFmtId="0" fontId="6" fillId="3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wrapText="1"/>
    </xf>
    <xf numFmtId="0" fontId="27" fillId="3" borderId="0" xfId="0" applyFont="1" applyFill="1" applyAlignment="1">
      <alignment wrapText="1"/>
    </xf>
    <xf numFmtId="164" fontId="2" fillId="3" borderId="0" xfId="0" applyNumberFormat="1" applyFont="1" applyFill="1" applyAlignment="1">
      <alignment horizontal="right" wrapText="1"/>
    </xf>
    <xf numFmtId="165" fontId="2" fillId="3" borderId="0" xfId="0" applyNumberFormat="1" applyFont="1" applyFill="1" applyAlignment="1">
      <alignment wrapText="1"/>
    </xf>
    <xf numFmtId="0" fontId="28" fillId="3" borderId="0" xfId="0" applyFont="1" applyFill="1" applyAlignment="1">
      <alignment wrapText="1"/>
    </xf>
    <xf numFmtId="165" fontId="6" fillId="3" borderId="0" xfId="0" applyNumberFormat="1" applyFont="1" applyFill="1" applyAlignment="1">
      <alignment wrapText="1"/>
    </xf>
    <xf numFmtId="0" fontId="25" fillId="3" borderId="0" xfId="0" applyFont="1" applyFill="1" applyAlignment="1">
      <alignment wrapText="1"/>
    </xf>
    <xf numFmtId="0" fontId="26" fillId="3" borderId="0" xfId="0" applyFont="1" applyFill="1" applyAlignment="1">
      <alignment wrapText="1"/>
    </xf>
    <xf numFmtId="0" fontId="29" fillId="3" borderId="0" xfId="0" applyFont="1" applyFill="1" applyAlignment="1">
      <alignment wrapText="1"/>
    </xf>
    <xf numFmtId="1" fontId="29" fillId="3" borderId="0" xfId="0" applyNumberFormat="1" applyFont="1" applyFill="1" applyAlignment="1">
      <alignment horizontal="right" wrapText="1"/>
    </xf>
    <xf numFmtId="164" fontId="29" fillId="3" borderId="0" xfId="0" applyNumberFormat="1" applyFont="1" applyFill="1" applyAlignment="1">
      <alignment horizontal="right" wrapText="1"/>
    </xf>
    <xf numFmtId="164" fontId="6" fillId="3" borderId="0" xfId="0" applyNumberFormat="1" applyFont="1" applyFill="1" applyAlignment="1">
      <alignment horizontal="right" wrapText="1"/>
    </xf>
    <xf numFmtId="0" fontId="18" fillId="3" borderId="0" xfId="0" applyFont="1" applyFill="1" applyAlignment="1">
      <alignment vertical="center" wrapText="1"/>
    </xf>
    <xf numFmtId="0" fontId="21" fillId="3" borderId="0" xfId="0" applyFont="1" applyFill="1" applyAlignment="1">
      <alignment wrapText="1"/>
    </xf>
    <xf numFmtId="0" fontId="9" fillId="3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wrapText="1"/>
    </xf>
    <xf numFmtId="165" fontId="2" fillId="3" borderId="1" xfId="0" applyNumberFormat="1" applyFont="1" applyFill="1" applyBorder="1" applyAlignment="1">
      <alignment horizontal="center" wrapText="1"/>
    </xf>
    <xf numFmtId="0" fontId="13" fillId="3" borderId="1" xfId="0" applyFont="1" applyFill="1" applyBorder="1" applyAlignment="1">
      <alignment horizontal="center" wrapText="1"/>
    </xf>
    <xf numFmtId="165" fontId="24" fillId="3" borderId="1" xfId="0" applyNumberFormat="1" applyFont="1" applyFill="1" applyBorder="1" applyAlignment="1">
      <alignment horizontal="center" wrapText="1"/>
    </xf>
    <xf numFmtId="0" fontId="2" fillId="3" borderId="1" xfId="0" applyFont="1" applyFill="1" applyBorder="1" applyAlignment="1">
      <alignment vertical="top" wrapText="1"/>
    </xf>
    <xf numFmtId="0" fontId="13" fillId="3" borderId="1" xfId="0" applyFont="1" applyFill="1" applyBorder="1" applyAlignment="1">
      <alignment wrapText="1"/>
    </xf>
    <xf numFmtId="165" fontId="13" fillId="3" borderId="1" xfId="0" applyNumberFormat="1" applyFont="1" applyFill="1" applyBorder="1" applyAlignment="1">
      <alignment horizontal="center" wrapText="1"/>
    </xf>
    <xf numFmtId="164" fontId="7" fillId="3" borderId="1" xfId="0" applyNumberFormat="1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164" fontId="5" fillId="3" borderId="1" xfId="0" applyNumberFormat="1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wrapText="1"/>
    </xf>
    <xf numFmtId="0" fontId="0" fillId="3" borderId="1" xfId="0" applyFill="1" applyBorder="1" applyAlignment="1">
      <alignment horizontal="right" wrapText="1"/>
    </xf>
    <xf numFmtId="0" fontId="1" fillId="3" borderId="1" xfId="0" applyFont="1" applyFill="1" applyBorder="1" applyAlignment="1">
      <alignment vertical="top" wrapText="1"/>
    </xf>
    <xf numFmtId="165" fontId="1" fillId="3" borderId="1" xfId="0" applyNumberFormat="1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13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6" fillId="3" borderId="0" xfId="0" applyFont="1" applyFill="1" applyAlignment="1">
      <alignment horizontal="right" vertical="top" wrapText="1"/>
    </xf>
    <xf numFmtId="165" fontId="0" fillId="3" borderId="0" xfId="0" applyNumberFormat="1" applyFill="1" applyAlignment="1">
      <alignment wrapText="1"/>
    </xf>
    <xf numFmtId="164" fontId="2" fillId="3" borderId="0" xfId="0" applyNumberFormat="1" applyFont="1" applyFill="1" applyBorder="1" applyAlignment="1">
      <alignment horizontal="center" wrapText="1"/>
    </xf>
    <xf numFmtId="0" fontId="18" fillId="0" borderId="0" xfId="0" applyFont="1" applyFill="1" applyAlignment="1">
      <alignment wrapText="1"/>
    </xf>
    <xf numFmtId="0" fontId="18" fillId="5" borderId="0" xfId="0" applyFont="1" applyFill="1" applyAlignment="1">
      <alignment wrapText="1"/>
    </xf>
    <xf numFmtId="0" fontId="0" fillId="5" borderId="0" xfId="0" applyFill="1" applyAlignment="1">
      <alignment wrapText="1"/>
    </xf>
    <xf numFmtId="0" fontId="0" fillId="5" borderId="0" xfId="0" applyNumberFormat="1" applyFill="1" applyAlignment="1">
      <alignment wrapText="1"/>
    </xf>
    <xf numFmtId="0" fontId="30" fillId="4" borderId="0" xfId="0" applyFont="1" applyFill="1" applyAlignment="1">
      <alignment wrapText="1"/>
    </xf>
    <xf numFmtId="0" fontId="0" fillId="4" borderId="0" xfId="0" applyFill="1" applyAlignment="1">
      <alignment wrapText="1"/>
    </xf>
    <xf numFmtId="0" fontId="18" fillId="4" borderId="0" xfId="0" applyFont="1" applyFill="1" applyAlignment="1">
      <alignment wrapText="1"/>
    </xf>
    <xf numFmtId="0" fontId="18" fillId="4" borderId="0" xfId="0" applyFont="1" applyFill="1" applyAlignment="1">
      <alignment vertical="center" wrapText="1"/>
    </xf>
    <xf numFmtId="0" fontId="0" fillId="4" borderId="0" xfId="0" applyFill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wrapText="1"/>
    </xf>
    <xf numFmtId="164" fontId="2" fillId="0" borderId="0" xfId="0" applyNumberFormat="1" applyFont="1" applyAlignment="1">
      <alignment horizontal="right" wrapText="1"/>
    </xf>
    <xf numFmtId="0" fontId="2" fillId="0" borderId="1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165" fontId="2" fillId="0" borderId="1" xfId="0" applyNumberFormat="1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164" fontId="2" fillId="0" borderId="6" xfId="0" applyNumberFormat="1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164" fontId="2" fillId="0" borderId="9" xfId="0" applyNumberFormat="1" applyFont="1" applyFill="1" applyBorder="1" applyAlignment="1">
      <alignment horizontal="center" wrapText="1"/>
    </xf>
    <xf numFmtId="0" fontId="6" fillId="0" borderId="0" xfId="0" applyFont="1" applyFill="1" applyAlignment="1">
      <alignment wrapText="1"/>
    </xf>
    <xf numFmtId="0" fontId="2" fillId="0" borderId="1" xfId="0" applyFont="1" applyBorder="1" applyAlignment="1">
      <alignment vertical="top" wrapText="1"/>
    </xf>
    <xf numFmtId="0" fontId="17" fillId="4" borderId="0" xfId="0" applyFont="1" applyFill="1" applyAlignment="1">
      <alignment wrapText="1"/>
    </xf>
    <xf numFmtId="0" fontId="30" fillId="0" borderId="0" xfId="0" applyFont="1" applyFill="1" applyAlignment="1">
      <alignment vertical="center" wrapText="1"/>
    </xf>
    <xf numFmtId="0" fontId="17" fillId="4" borderId="0" xfId="0" applyFont="1" applyFill="1" applyAlignment="1">
      <alignment vertical="center" wrapText="1"/>
    </xf>
    <xf numFmtId="0" fontId="30" fillId="2" borderId="0" xfId="0" applyFont="1" applyFill="1" applyAlignment="1">
      <alignment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wrapText="1"/>
    </xf>
    <xf numFmtId="0" fontId="17" fillId="0" borderId="0" xfId="0" applyFont="1" applyFill="1" applyAlignment="1">
      <alignment wrapText="1"/>
    </xf>
    <xf numFmtId="165" fontId="2" fillId="0" borderId="8" xfId="0" applyNumberFormat="1" applyFont="1" applyFill="1" applyBorder="1" applyAlignment="1">
      <alignment horizontal="center" wrapText="1"/>
    </xf>
    <xf numFmtId="0" fontId="33" fillId="0" borderId="0" xfId="0" applyFont="1" applyAlignment="1">
      <alignment horizontal="justify"/>
    </xf>
    <xf numFmtId="0" fontId="34" fillId="0" borderId="0" xfId="0" applyFont="1" applyAlignment="1">
      <alignment horizontal="justify"/>
    </xf>
    <xf numFmtId="2" fontId="2" fillId="3" borderId="1" xfId="0" applyNumberFormat="1" applyFont="1" applyFill="1" applyBorder="1" applyAlignment="1">
      <alignment horizontal="center" wrapText="1"/>
    </xf>
    <xf numFmtId="4" fontId="35" fillId="0" borderId="0" xfId="0" applyNumberFormat="1" applyFont="1" applyAlignment="1">
      <alignment horizontal="right" wrapText="1"/>
    </xf>
    <xf numFmtId="4" fontId="29" fillId="0" borderId="0" xfId="0" applyNumberFormat="1" applyFont="1" applyAlignment="1">
      <alignment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8" fillId="2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30" fillId="2" borderId="0" xfId="0" applyFont="1" applyFill="1" applyAlignment="1">
      <alignment wrapText="1"/>
    </xf>
    <xf numFmtId="0" fontId="17" fillId="0" borderId="0" xfId="0" applyFont="1" applyBorder="1" applyAlignment="1">
      <alignment wrapText="1"/>
    </xf>
    <xf numFmtId="0" fontId="9" fillId="0" borderId="6" xfId="0" applyFont="1" applyFill="1" applyBorder="1" applyAlignment="1">
      <alignment horizontal="center" wrapText="1"/>
    </xf>
    <xf numFmtId="0" fontId="9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 vertical="center" wrapText="1"/>
    </xf>
    <xf numFmtId="0" fontId="20" fillId="2" borderId="0" xfId="1" applyFill="1" applyAlignment="1" applyProtection="1"/>
    <xf numFmtId="0" fontId="18" fillId="2" borderId="0" xfId="0" applyFont="1" applyFill="1" applyAlignment="1">
      <alignment vertical="center" wrapText="1"/>
    </xf>
    <xf numFmtId="0" fontId="0" fillId="2" borderId="0" xfId="0" applyFill="1" applyBorder="1" applyAlignment="1">
      <alignment wrapText="1"/>
    </xf>
    <xf numFmtId="0" fontId="9" fillId="3" borderId="1" xfId="0" applyFont="1" applyFill="1" applyBorder="1" applyAlignment="1">
      <alignment horizontal="left" vertical="center" wrapText="1"/>
    </xf>
    <xf numFmtId="0" fontId="32" fillId="3" borderId="1" xfId="0" applyFont="1" applyFill="1" applyBorder="1" applyAlignment="1">
      <alignment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top" wrapText="1"/>
    </xf>
    <xf numFmtId="0" fontId="13" fillId="0" borderId="1" xfId="0" applyFont="1" applyFill="1" applyBorder="1" applyAlignment="1">
      <alignment vertical="top" wrapText="1"/>
    </xf>
    <xf numFmtId="164" fontId="6" fillId="2" borderId="1" xfId="0" applyNumberFormat="1" applyFont="1" applyFill="1" applyBorder="1" applyAlignment="1">
      <alignment horizontal="center" wrapText="1"/>
    </xf>
    <xf numFmtId="167" fontId="6" fillId="0" borderId="0" xfId="0" applyNumberFormat="1" applyFont="1" applyAlignment="1">
      <alignment wrapText="1"/>
    </xf>
    <xf numFmtId="166" fontId="6" fillId="0" borderId="0" xfId="0" applyNumberFormat="1" applyFont="1" applyAlignment="1">
      <alignment wrapText="1"/>
    </xf>
    <xf numFmtId="165" fontId="0" fillId="3" borderId="1" xfId="0" applyNumberFormat="1" applyFill="1" applyBorder="1" applyAlignment="1">
      <alignment horizontal="center" wrapText="1"/>
    </xf>
    <xf numFmtId="0" fontId="2" fillId="3" borderId="1" xfId="0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center" vertical="top" wrapText="1"/>
    </xf>
    <xf numFmtId="0" fontId="1" fillId="6" borderId="1" xfId="0" applyFont="1" applyFill="1" applyBorder="1" applyAlignment="1">
      <alignment wrapText="1"/>
    </xf>
    <xf numFmtId="0" fontId="2" fillId="0" borderId="8" xfId="0" applyFont="1" applyBorder="1" applyAlignment="1">
      <alignment horizontal="center" wrapText="1"/>
    </xf>
    <xf numFmtId="0" fontId="30" fillId="2" borderId="0" xfId="0" applyNumberFormat="1" applyFont="1" applyFill="1" applyAlignment="1">
      <alignment vertical="center" wrapText="1"/>
    </xf>
    <xf numFmtId="0" fontId="30" fillId="7" borderId="0" xfId="0" applyFont="1" applyFill="1" applyAlignment="1">
      <alignment wrapText="1"/>
    </xf>
    <xf numFmtId="0" fontId="30" fillId="3" borderId="0" xfId="0" applyFont="1" applyFill="1" applyAlignment="1">
      <alignment wrapText="1"/>
    </xf>
    <xf numFmtId="0" fontId="30" fillId="0" borderId="0" xfId="0" applyFont="1" applyAlignment="1">
      <alignment wrapText="1"/>
    </xf>
    <xf numFmtId="0" fontId="30" fillId="3" borderId="0" xfId="0" applyNumberFormat="1" applyFont="1" applyFill="1" applyAlignment="1">
      <alignment wrapText="1"/>
    </xf>
    <xf numFmtId="2" fontId="0" fillId="3" borderId="1" xfId="0" applyNumberFormat="1" applyFill="1" applyBorder="1" applyAlignment="1">
      <alignment horizontal="center" wrapText="1"/>
    </xf>
    <xf numFmtId="164" fontId="0" fillId="3" borderId="1" xfId="0" applyNumberFormat="1" applyFill="1" applyBorder="1" applyAlignment="1">
      <alignment horizontal="center" wrapText="1"/>
    </xf>
    <xf numFmtId="164" fontId="26" fillId="0" borderId="0" xfId="0" applyNumberFormat="1" applyFont="1" applyAlignment="1">
      <alignment wrapText="1"/>
    </xf>
    <xf numFmtId="0" fontId="26" fillId="0" borderId="0" xfId="0" applyFont="1" applyAlignment="1">
      <alignment wrapText="1"/>
    </xf>
    <xf numFmtId="0" fontId="9" fillId="0" borderId="6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 applyProtection="1">
      <alignment horizontal="center" vertical="center" wrapText="1"/>
    </xf>
    <xf numFmtId="164" fontId="12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 applyProtection="1">
      <alignment vertical="center" wrapText="1"/>
    </xf>
    <xf numFmtId="0" fontId="2" fillId="3" borderId="1" xfId="0" applyNumberFormat="1" applyFont="1" applyFill="1" applyBorder="1" applyAlignment="1">
      <alignment vertical="top" wrapText="1"/>
    </xf>
    <xf numFmtId="0" fontId="12" fillId="3" borderId="1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/>
    </xf>
    <xf numFmtId="0" fontId="12" fillId="3" borderId="1" xfId="0" applyFont="1" applyFill="1" applyBorder="1" applyAlignment="1" applyProtection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vertical="top" wrapText="1"/>
    </xf>
    <xf numFmtId="0" fontId="12" fillId="3" borderId="1" xfId="0" applyFont="1" applyFill="1" applyBorder="1" applyAlignment="1">
      <alignment wrapText="1"/>
    </xf>
    <xf numFmtId="0" fontId="12" fillId="3" borderId="1" xfId="0" applyFont="1" applyFill="1" applyBorder="1" applyAlignment="1">
      <alignment vertical="top" wrapText="1"/>
    </xf>
    <xf numFmtId="0" fontId="2" fillId="3" borderId="1" xfId="0" applyFont="1" applyFill="1" applyBorder="1"/>
    <xf numFmtId="0" fontId="19" fillId="3" borderId="1" xfId="0" applyFont="1" applyFill="1" applyBorder="1" applyAlignment="1">
      <alignment horizontal="center" vertical="top" wrapText="1"/>
    </xf>
    <xf numFmtId="0" fontId="19" fillId="3" borderId="1" xfId="0" applyFont="1" applyFill="1" applyBorder="1" applyAlignment="1">
      <alignment vertical="top" wrapText="1"/>
    </xf>
    <xf numFmtId="164" fontId="19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top" wrapText="1"/>
    </xf>
    <xf numFmtId="0" fontId="19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justify" vertical="top" wrapText="1"/>
    </xf>
    <xf numFmtId="0" fontId="12" fillId="3" borderId="1" xfId="0" applyFont="1" applyFill="1" applyBorder="1" applyAlignment="1">
      <alignment horizontal="center" wrapText="1"/>
    </xf>
    <xf numFmtId="165" fontId="19" fillId="3" borderId="1" xfId="0" applyNumberFormat="1" applyFont="1" applyFill="1" applyBorder="1" applyAlignment="1">
      <alignment horizontal="center" wrapText="1"/>
    </xf>
    <xf numFmtId="0" fontId="9" fillId="3" borderId="6" xfId="0" applyFont="1" applyFill="1" applyBorder="1" applyAlignment="1">
      <alignment horizontal="center" wrapText="1"/>
    </xf>
    <xf numFmtId="16" fontId="2" fillId="3" borderId="5" xfId="0" applyNumberFormat="1" applyFont="1" applyFill="1" applyBorder="1" applyAlignment="1">
      <alignment horizontal="center" wrapText="1"/>
    </xf>
    <xf numFmtId="0" fontId="19" fillId="3" borderId="1" xfId="0" applyFont="1" applyFill="1" applyBorder="1" applyAlignment="1">
      <alignment horizontal="center" wrapText="1"/>
    </xf>
    <xf numFmtId="0" fontId="9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12" fillId="3" borderId="6" xfId="0" applyFont="1" applyFill="1" applyBorder="1" applyAlignment="1">
      <alignment horizontal="center" wrapText="1"/>
    </xf>
    <xf numFmtId="0" fontId="19" fillId="3" borderId="1" xfId="0" applyFont="1" applyFill="1" applyBorder="1" applyAlignment="1" applyProtection="1">
      <alignment horizontal="center" wrapText="1"/>
      <protection locked="0"/>
    </xf>
    <xf numFmtId="0" fontId="13" fillId="3" borderId="0" xfId="0" applyFont="1" applyFill="1" applyAlignment="1">
      <alignment horizontal="center" wrapText="1"/>
    </xf>
    <xf numFmtId="1" fontId="19" fillId="3" borderId="1" xfId="0" applyNumberFormat="1" applyFont="1" applyFill="1" applyBorder="1" applyAlignment="1" applyProtection="1">
      <alignment horizontal="center" wrapText="1"/>
      <protection locked="0"/>
    </xf>
    <xf numFmtId="164" fontId="36" fillId="0" borderId="0" xfId="0" applyNumberFormat="1" applyFont="1" applyAlignment="1">
      <alignment horizontal="right" wrapText="1"/>
    </xf>
    <xf numFmtId="4" fontId="35" fillId="0" borderId="0" xfId="0" applyNumberFormat="1" applyFont="1" applyAlignment="1">
      <alignment wrapText="1"/>
    </xf>
    <xf numFmtId="4" fontId="37" fillId="0" borderId="0" xfId="0" applyNumberFormat="1" applyFont="1" applyAlignment="1">
      <alignment horizontal="right" wrapText="1"/>
    </xf>
    <xf numFmtId="0" fontId="2" fillId="3" borderId="1" xfId="0" applyFont="1" applyFill="1" applyBorder="1" applyAlignment="1">
      <alignment horizontal="justify" wrapText="1"/>
    </xf>
    <xf numFmtId="0" fontId="2" fillId="0" borderId="0" xfId="0" applyFont="1" applyAlignment="1">
      <alignment horizontal="justify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3" fillId="3" borderId="1" xfId="1" applyFont="1" applyFill="1" applyBorder="1" applyAlignment="1" applyProtection="1">
      <alignment horizontal="center" vertical="center"/>
    </xf>
    <xf numFmtId="0" fontId="33" fillId="3" borderId="1" xfId="0" applyFont="1" applyFill="1" applyBorder="1" applyAlignment="1">
      <alignment horizontal="center" wrapText="1"/>
    </xf>
    <xf numFmtId="0" fontId="13" fillId="3" borderId="1" xfId="0" applyFont="1" applyFill="1" applyBorder="1" applyAlignment="1">
      <alignment horizontal="center" vertical="center"/>
    </xf>
    <xf numFmtId="0" fontId="22" fillId="0" borderId="0" xfId="0" applyFont="1" applyAlignment="1">
      <alignment horizontal="right" vertical="center" wrapText="1"/>
    </xf>
    <xf numFmtId="0" fontId="22" fillId="3" borderId="0" xfId="0" applyFont="1" applyFill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33" fillId="2" borderId="0" xfId="0" applyFont="1" applyFill="1" applyBorder="1" applyAlignment="1">
      <alignment horizontal="center" wrapText="1"/>
    </xf>
    <xf numFmtId="0" fontId="31" fillId="0" borderId="5" xfId="1" applyFont="1" applyFill="1" applyBorder="1" applyAlignment="1" applyProtection="1">
      <alignment horizontal="center" wrapText="1"/>
    </xf>
    <xf numFmtId="0" fontId="31" fillId="0" borderId="1" xfId="1" applyFont="1" applyFill="1" applyBorder="1" applyAlignment="1" applyProtection="1">
      <alignment horizontal="center" wrapText="1"/>
    </xf>
    <xf numFmtId="0" fontId="31" fillId="0" borderId="6" xfId="1" applyFont="1" applyFill="1" applyBorder="1" applyAlignment="1" applyProtection="1">
      <alignment horizontal="center" wrapText="1"/>
    </xf>
    <xf numFmtId="0" fontId="0" fillId="4" borderId="0" xfId="0" applyFill="1" applyAlignment="1">
      <alignment horizontal="left" vertical="top" wrapText="1"/>
    </xf>
    <xf numFmtId="0" fontId="31" fillId="3" borderId="5" xfId="1" applyFont="1" applyFill="1" applyBorder="1" applyAlignment="1" applyProtection="1">
      <alignment horizontal="center" wrapText="1"/>
    </xf>
    <xf numFmtId="0" fontId="31" fillId="3" borderId="1" xfId="1" applyFont="1" applyFill="1" applyBorder="1" applyAlignment="1" applyProtection="1">
      <alignment horizontal="center" wrapText="1"/>
    </xf>
    <xf numFmtId="0" fontId="31" fillId="3" borderId="6" xfId="1" applyFont="1" applyFill="1" applyBorder="1" applyAlignment="1" applyProtection="1">
      <alignment horizontal="center" wrapText="1"/>
    </xf>
    <xf numFmtId="0" fontId="31" fillId="3" borderId="5" xfId="1" applyFont="1" applyFill="1" applyBorder="1" applyAlignment="1" applyProtection="1">
      <alignment horizontal="center"/>
    </xf>
    <xf numFmtId="0" fontId="31" fillId="3" borderId="1" xfId="1" applyFont="1" applyFill="1" applyBorder="1" applyAlignment="1" applyProtection="1">
      <alignment horizontal="center"/>
    </xf>
    <xf numFmtId="0" fontId="31" fillId="3" borderId="6" xfId="1" applyFont="1" applyFill="1" applyBorder="1" applyAlignment="1" applyProtection="1">
      <alignment horizontal="center"/>
    </xf>
    <xf numFmtId="0" fontId="9" fillId="3" borderId="6" xfId="0" applyFont="1" applyFill="1" applyBorder="1" applyAlignment="1">
      <alignment horizontal="center" wrapText="1"/>
    </xf>
    <xf numFmtId="0" fontId="22" fillId="0" borderId="0" xfId="0" applyFont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wrapText="1"/>
    </xf>
    <xf numFmtId="0" fontId="14" fillId="3" borderId="3" xfId="0" applyFont="1" applyFill="1" applyBorder="1" applyAlignment="1">
      <alignment wrapText="1"/>
    </xf>
    <xf numFmtId="0" fontId="14" fillId="3" borderId="4" xfId="0" applyFont="1" applyFill="1" applyBorder="1" applyAlignment="1">
      <alignment wrapText="1"/>
    </xf>
    <xf numFmtId="0" fontId="10" fillId="0" borderId="0" xfId="0" applyFont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16" fillId="6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 applyProtection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  <xf numFmtId="164" fontId="4" fillId="6" borderId="1" xfId="0" applyNumberFormat="1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31" fillId="6" borderId="1" xfId="1" applyFont="1" applyFill="1" applyBorder="1" applyAlignment="1" applyProtection="1">
      <alignment horizontal="center" wrapText="1"/>
    </xf>
    <xf numFmtId="0" fontId="3" fillId="3" borderId="1" xfId="0" applyFont="1" applyFill="1" applyBorder="1" applyAlignment="1">
      <alignment horizontal="center" wrapText="1"/>
    </xf>
    <xf numFmtId="164" fontId="6" fillId="3" borderId="0" xfId="0" applyNumberFormat="1" applyFont="1" applyFill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00FFFF"/>
      <color rgb="FFFF6600"/>
      <color rgb="FF73F52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93"/>
  <sheetViews>
    <sheetView view="pageBreakPreview" topLeftCell="A79" zoomScale="80" zoomScaleNormal="70" zoomScaleSheetLayoutView="80" workbookViewId="0">
      <selection activeCell="B84" sqref="B84"/>
    </sheetView>
  </sheetViews>
  <sheetFormatPr defaultColWidth="9.140625" defaultRowHeight="15.75"/>
  <cols>
    <col min="1" max="1" width="4.42578125" style="4" bestFit="1" customWidth="1"/>
    <col min="2" max="2" width="83" style="2" customWidth="1"/>
    <col min="3" max="3" width="85.5703125" style="2" customWidth="1"/>
    <col min="4" max="4" width="54.85546875" style="10" customWidth="1"/>
    <col min="5" max="5" width="28.7109375" style="1" customWidth="1"/>
    <col min="6" max="16384" width="9.140625" style="1"/>
  </cols>
  <sheetData>
    <row r="1" spans="1:8" ht="33" customHeight="1">
      <c r="A1" s="200" t="s">
        <v>62</v>
      </c>
      <c r="B1" s="200"/>
      <c r="C1" s="200"/>
      <c r="D1" s="200"/>
    </row>
    <row r="2" spans="1:8" ht="45" customHeight="1">
      <c r="A2" s="201" t="s">
        <v>303</v>
      </c>
      <c r="B2" s="201"/>
      <c r="C2" s="201"/>
      <c r="D2" s="201"/>
      <c r="E2" s="33"/>
      <c r="F2" s="13"/>
      <c r="G2" s="13"/>
      <c r="H2" s="13"/>
    </row>
    <row r="3" spans="1:8" ht="19.5" customHeight="1">
      <c r="A3" s="34"/>
      <c r="B3" s="35"/>
      <c r="C3" s="35"/>
      <c r="D3" s="36"/>
      <c r="E3" s="13"/>
      <c r="F3" s="13"/>
      <c r="G3" s="13"/>
      <c r="H3" s="13"/>
    </row>
    <row r="4" spans="1:8" s="13" customFormat="1" ht="54" customHeight="1">
      <c r="A4" s="7" t="s">
        <v>37</v>
      </c>
      <c r="B4" s="132" t="s">
        <v>0</v>
      </c>
      <c r="C4" s="126" t="s">
        <v>63</v>
      </c>
      <c r="D4" s="126" t="s">
        <v>64</v>
      </c>
    </row>
    <row r="5" spans="1:8" s="13" customFormat="1">
      <c r="A5" s="126">
        <v>1</v>
      </c>
      <c r="B5" s="126">
        <v>2</v>
      </c>
      <c r="C5" s="126">
        <v>3</v>
      </c>
      <c r="D5" s="126">
        <v>4</v>
      </c>
    </row>
    <row r="6" spans="1:8" ht="20.25" customHeight="1">
      <c r="A6" s="202" t="s">
        <v>139</v>
      </c>
      <c r="B6" s="202"/>
      <c r="C6" s="202"/>
      <c r="D6" s="202"/>
      <c r="E6" s="13"/>
      <c r="F6" s="13"/>
      <c r="G6" s="13"/>
      <c r="H6" s="13"/>
    </row>
    <row r="7" spans="1:8" ht="15.75" customHeight="1">
      <c r="A7" s="196" t="s">
        <v>140</v>
      </c>
      <c r="B7" s="196"/>
      <c r="C7" s="196"/>
      <c r="D7" s="196"/>
      <c r="E7" s="13"/>
      <c r="F7" s="13"/>
      <c r="G7" s="13"/>
      <c r="H7" s="13"/>
    </row>
    <row r="8" spans="1:8" s="107" customFormat="1" ht="70.5" customHeight="1">
      <c r="A8" s="159">
        <v>1</v>
      </c>
      <c r="B8" s="160" t="s">
        <v>262</v>
      </c>
      <c r="C8" s="161" t="s">
        <v>291</v>
      </c>
      <c r="D8" s="162" t="s">
        <v>88</v>
      </c>
      <c r="E8" s="108" t="s">
        <v>185</v>
      </c>
    </row>
    <row r="9" spans="1:8" s="106" customFormat="1" ht="144.6" customHeight="1">
      <c r="A9" s="159">
        <v>2</v>
      </c>
      <c r="B9" s="14" t="s">
        <v>1</v>
      </c>
      <c r="C9" s="163" t="s">
        <v>292</v>
      </c>
      <c r="D9" s="134" t="s">
        <v>88</v>
      </c>
      <c r="E9" s="106" t="s">
        <v>185</v>
      </c>
    </row>
    <row r="10" spans="1:8" ht="33.75" customHeight="1">
      <c r="A10" s="196" t="s">
        <v>141</v>
      </c>
      <c r="B10" s="196"/>
      <c r="C10" s="196"/>
      <c r="D10" s="196"/>
      <c r="E10" s="13"/>
      <c r="F10" s="13"/>
      <c r="G10" s="13"/>
      <c r="H10" s="13"/>
    </row>
    <row r="11" spans="1:8" s="149" customFormat="1" ht="51" customHeight="1">
      <c r="A11" s="159">
        <v>3</v>
      </c>
      <c r="B11" s="160" t="s">
        <v>263</v>
      </c>
      <c r="C11" s="161" t="s">
        <v>329</v>
      </c>
      <c r="D11" s="134" t="s">
        <v>88</v>
      </c>
      <c r="E11" s="149" t="s">
        <v>185</v>
      </c>
    </row>
    <row r="12" spans="1:8" s="123" customFormat="1" ht="46.9" customHeight="1">
      <c r="A12" s="159">
        <v>4</v>
      </c>
      <c r="B12" s="160" t="s">
        <v>5</v>
      </c>
      <c r="C12" s="161" t="s">
        <v>293</v>
      </c>
      <c r="D12" s="162" t="s">
        <v>88</v>
      </c>
      <c r="E12" s="123" t="s">
        <v>185</v>
      </c>
    </row>
    <row r="13" spans="1:8" ht="42" customHeight="1">
      <c r="A13" s="196" t="s">
        <v>142</v>
      </c>
      <c r="B13" s="199"/>
      <c r="C13" s="199"/>
      <c r="D13" s="199"/>
      <c r="E13" s="13"/>
      <c r="F13" s="13"/>
      <c r="G13" s="13"/>
      <c r="H13" s="13"/>
    </row>
    <row r="14" spans="1:8" s="81" customFormat="1" ht="85.9" customHeight="1">
      <c r="A14" s="39">
        <v>5</v>
      </c>
      <c r="B14" s="164" t="s">
        <v>215</v>
      </c>
      <c r="C14" s="165" t="s">
        <v>190</v>
      </c>
      <c r="D14" s="134" t="s">
        <v>188</v>
      </c>
      <c r="E14" s="13" t="s">
        <v>179</v>
      </c>
    </row>
    <row r="15" spans="1:8" s="81" customFormat="1" ht="70.900000000000006" customHeight="1">
      <c r="A15" s="39">
        <v>6</v>
      </c>
      <c r="B15" s="60" t="s">
        <v>216</v>
      </c>
      <c r="C15" s="39" t="s">
        <v>211</v>
      </c>
      <c r="D15" s="134" t="s">
        <v>187</v>
      </c>
      <c r="E15" s="13" t="s">
        <v>179</v>
      </c>
    </row>
    <row r="16" spans="1:8" ht="29.25" customHeight="1">
      <c r="A16" s="196" t="s">
        <v>7</v>
      </c>
      <c r="B16" s="196"/>
      <c r="C16" s="196"/>
      <c r="D16" s="196"/>
      <c r="E16" s="13"/>
      <c r="F16" s="13"/>
      <c r="G16" s="13"/>
      <c r="H16" s="13"/>
    </row>
    <row r="17" spans="1:8" ht="32.450000000000003" customHeight="1">
      <c r="A17" s="39">
        <v>7</v>
      </c>
      <c r="B17" s="166" t="s">
        <v>264</v>
      </c>
      <c r="C17" s="39" t="s">
        <v>211</v>
      </c>
      <c r="D17" s="134" t="s">
        <v>88</v>
      </c>
      <c r="E17" s="13"/>
      <c r="F17" s="13"/>
      <c r="G17" s="13"/>
      <c r="H17" s="13"/>
    </row>
    <row r="18" spans="1:8" ht="17.45" customHeight="1">
      <c r="A18" s="196" t="s">
        <v>8</v>
      </c>
      <c r="B18" s="196"/>
      <c r="C18" s="196"/>
      <c r="D18" s="196"/>
      <c r="E18" s="13"/>
      <c r="F18" s="13"/>
      <c r="G18" s="13"/>
      <c r="H18" s="13"/>
    </row>
    <row r="19" spans="1:8" s="17" customFormat="1" ht="69.599999999999994" customHeight="1">
      <c r="A19" s="39">
        <v>8</v>
      </c>
      <c r="B19" s="14" t="s">
        <v>265</v>
      </c>
      <c r="C19" s="39" t="s">
        <v>89</v>
      </c>
      <c r="D19" s="134" t="s">
        <v>88</v>
      </c>
      <c r="E19" s="21"/>
      <c r="F19" s="21"/>
      <c r="G19" s="21"/>
      <c r="H19" s="21"/>
    </row>
    <row r="20" spans="1:8" ht="45" customHeight="1">
      <c r="A20" s="196" t="s">
        <v>144</v>
      </c>
      <c r="B20" s="196"/>
      <c r="C20" s="196"/>
      <c r="D20" s="196"/>
      <c r="E20" s="13"/>
      <c r="F20" s="13"/>
      <c r="G20" s="13"/>
      <c r="H20" s="13"/>
    </row>
    <row r="21" spans="1:8" ht="106.5" customHeight="1">
      <c r="A21" s="39" t="s">
        <v>145</v>
      </c>
      <c r="B21" s="15" t="s">
        <v>266</v>
      </c>
      <c r="C21" s="15" t="s">
        <v>86</v>
      </c>
      <c r="D21" s="134" t="s">
        <v>88</v>
      </c>
      <c r="E21" s="13"/>
      <c r="F21" s="13"/>
      <c r="G21" s="13"/>
      <c r="H21" s="13"/>
    </row>
    <row r="22" spans="1:8" ht="101.25" customHeight="1">
      <c r="A22" s="39" t="s">
        <v>146</v>
      </c>
      <c r="B22" s="15" t="s">
        <v>267</v>
      </c>
      <c r="C22" s="15" t="s">
        <v>212</v>
      </c>
      <c r="D22" s="134" t="s">
        <v>88</v>
      </c>
      <c r="E22" s="13"/>
      <c r="F22" s="13"/>
      <c r="G22" s="13"/>
      <c r="H22" s="13"/>
    </row>
    <row r="23" spans="1:8" ht="30.75" customHeight="1">
      <c r="A23" s="197" t="s">
        <v>148</v>
      </c>
      <c r="B23" s="197"/>
      <c r="C23" s="197"/>
      <c r="D23" s="197"/>
      <c r="E23" s="13"/>
      <c r="F23" s="13"/>
      <c r="G23" s="13"/>
      <c r="H23" s="13"/>
    </row>
    <row r="24" spans="1:8" s="9" customFormat="1" ht="24" customHeight="1">
      <c r="A24" s="196" t="s">
        <v>149</v>
      </c>
      <c r="B24" s="196"/>
      <c r="C24" s="196"/>
      <c r="D24" s="196"/>
      <c r="E24" s="13"/>
      <c r="F24" s="13"/>
      <c r="G24" s="13"/>
      <c r="H24" s="13"/>
    </row>
    <row r="25" spans="1:8" s="108" customFormat="1" ht="66.599999999999994" customHeight="1">
      <c r="A25" s="159">
        <v>11</v>
      </c>
      <c r="B25" s="160" t="s">
        <v>150</v>
      </c>
      <c r="C25" s="167" t="s">
        <v>288</v>
      </c>
      <c r="D25" s="162" t="s">
        <v>88</v>
      </c>
      <c r="E25" s="108" t="s">
        <v>184</v>
      </c>
      <c r="F25" s="148"/>
    </row>
    <row r="26" spans="1:8" s="9" customFormat="1" ht="42.75" customHeight="1">
      <c r="A26" s="196" t="s">
        <v>151</v>
      </c>
      <c r="B26" s="196"/>
      <c r="C26" s="196"/>
      <c r="D26" s="196"/>
      <c r="E26" s="13"/>
      <c r="F26" s="13"/>
      <c r="G26" s="13"/>
      <c r="H26" s="13"/>
    </row>
    <row r="27" spans="1:8" s="110" customFormat="1" ht="66.599999999999994" customHeight="1">
      <c r="A27" s="159">
        <v>12</v>
      </c>
      <c r="B27" s="160" t="s">
        <v>152</v>
      </c>
      <c r="C27" s="168" t="s">
        <v>295</v>
      </c>
      <c r="D27" s="162" t="s">
        <v>88</v>
      </c>
      <c r="E27" s="150" t="s">
        <v>184</v>
      </c>
      <c r="F27" s="152"/>
      <c r="G27" s="150"/>
      <c r="H27" s="150"/>
    </row>
    <row r="28" spans="1:8" s="151" customFormat="1" ht="46.9" customHeight="1">
      <c r="A28" s="159">
        <v>13</v>
      </c>
      <c r="B28" s="160" t="s">
        <v>4</v>
      </c>
      <c r="C28" s="168" t="s">
        <v>294</v>
      </c>
      <c r="D28" s="162" t="s">
        <v>88</v>
      </c>
      <c r="E28" s="150" t="s">
        <v>183</v>
      </c>
      <c r="F28" s="150"/>
      <c r="G28" s="150"/>
      <c r="H28" s="150"/>
    </row>
    <row r="29" spans="1:8" ht="42" customHeight="1">
      <c r="A29" s="196" t="s">
        <v>153</v>
      </c>
      <c r="B29" s="196"/>
      <c r="C29" s="196"/>
      <c r="D29" s="196"/>
      <c r="E29" s="13"/>
      <c r="F29" s="13"/>
      <c r="G29" s="13"/>
      <c r="H29" s="13"/>
    </row>
    <row r="30" spans="1:8" ht="132.75" customHeight="1">
      <c r="A30" s="39">
        <v>14</v>
      </c>
      <c r="B30" s="61" t="s">
        <v>278</v>
      </c>
      <c r="C30" s="15" t="s">
        <v>296</v>
      </c>
      <c r="D30" s="134" t="s">
        <v>88</v>
      </c>
      <c r="E30" s="13" t="s">
        <v>179</v>
      </c>
      <c r="F30" s="13"/>
      <c r="G30" s="13"/>
      <c r="H30" s="13"/>
    </row>
    <row r="31" spans="1:8" ht="39.75" customHeight="1">
      <c r="A31" s="39">
        <v>15</v>
      </c>
      <c r="B31" s="61" t="s">
        <v>279</v>
      </c>
      <c r="C31" s="39"/>
      <c r="D31" s="134"/>
      <c r="E31" s="13"/>
      <c r="F31" s="13"/>
      <c r="G31" s="13"/>
      <c r="H31" s="13"/>
    </row>
    <row r="32" spans="1:8" ht="91.5" customHeight="1">
      <c r="A32" s="39">
        <v>16</v>
      </c>
      <c r="B32" s="61" t="s">
        <v>280</v>
      </c>
      <c r="C32" s="15" t="s">
        <v>213</v>
      </c>
      <c r="D32" s="134" t="s">
        <v>88</v>
      </c>
      <c r="E32" s="13"/>
      <c r="F32" s="13"/>
      <c r="G32" s="13"/>
      <c r="H32" s="13"/>
    </row>
    <row r="33" spans="1:8" s="9" customFormat="1" ht="65.25" customHeight="1">
      <c r="A33" s="196" t="s">
        <v>154</v>
      </c>
      <c r="B33" s="196"/>
      <c r="C33" s="196"/>
      <c r="D33" s="196"/>
      <c r="E33" s="13"/>
      <c r="F33" s="13"/>
      <c r="G33" s="13"/>
      <c r="H33" s="13"/>
    </row>
    <row r="34" spans="1:8" s="9" customFormat="1" ht="126.75" customHeight="1">
      <c r="A34" s="39">
        <v>17</v>
      </c>
      <c r="B34" s="169" t="s">
        <v>268</v>
      </c>
      <c r="C34" s="15" t="s">
        <v>186</v>
      </c>
      <c r="D34" s="134" t="s">
        <v>88</v>
      </c>
      <c r="E34" s="13"/>
      <c r="F34" s="37"/>
      <c r="G34" s="13"/>
      <c r="H34" s="13"/>
    </row>
    <row r="35" spans="1:8" s="81" customFormat="1" ht="90.75" customHeight="1">
      <c r="A35" s="39">
        <v>18</v>
      </c>
      <c r="B35" s="169" t="s">
        <v>217</v>
      </c>
      <c r="C35" s="15" t="s">
        <v>330</v>
      </c>
      <c r="D35" s="134" t="s">
        <v>88</v>
      </c>
      <c r="F35" s="82"/>
    </row>
    <row r="36" spans="1:8" s="81" customFormat="1" ht="123" customHeight="1">
      <c r="A36" s="39">
        <v>19</v>
      </c>
      <c r="B36" s="169" t="s">
        <v>218</v>
      </c>
      <c r="C36" s="15" t="s">
        <v>297</v>
      </c>
      <c r="D36" s="134" t="s">
        <v>88</v>
      </c>
      <c r="E36" s="81" t="s">
        <v>179</v>
      </c>
      <c r="F36" s="113"/>
    </row>
    <row r="37" spans="1:8" s="9" customFormat="1" ht="41.25" customHeight="1">
      <c r="A37" s="133"/>
      <c r="B37" s="198" t="s">
        <v>253</v>
      </c>
      <c r="C37" s="198"/>
      <c r="D37" s="198"/>
      <c r="E37" s="13"/>
      <c r="F37" s="13"/>
      <c r="G37" s="13"/>
      <c r="H37" s="13"/>
    </row>
    <row r="38" spans="1:8" s="9" customFormat="1" ht="15.75" customHeight="1">
      <c r="A38" s="195" t="s">
        <v>55</v>
      </c>
      <c r="B38" s="195"/>
      <c r="C38" s="195"/>
      <c r="D38" s="195"/>
      <c r="E38" s="13"/>
      <c r="F38" s="13"/>
      <c r="G38" s="13"/>
      <c r="H38" s="13"/>
    </row>
    <row r="39" spans="1:8" s="9" customFormat="1" ht="69" customHeight="1">
      <c r="A39" s="39">
        <v>20</v>
      </c>
      <c r="B39" s="39" t="s">
        <v>11</v>
      </c>
      <c r="C39" s="39" t="s">
        <v>212</v>
      </c>
      <c r="D39" s="134" t="s">
        <v>88</v>
      </c>
      <c r="E39" s="13"/>
      <c r="F39" s="13"/>
      <c r="G39" s="13"/>
      <c r="H39" s="13"/>
    </row>
    <row r="40" spans="1:8" s="9" customFormat="1" ht="39.75" customHeight="1">
      <c r="A40" s="195" t="s">
        <v>56</v>
      </c>
      <c r="B40" s="195"/>
      <c r="C40" s="195"/>
      <c r="D40" s="195"/>
      <c r="E40" s="13"/>
      <c r="F40" s="13"/>
      <c r="G40" s="13"/>
      <c r="H40" s="13"/>
    </row>
    <row r="41" spans="1:8" s="9" customFormat="1" ht="19.5" customHeight="1">
      <c r="A41" s="195" t="s">
        <v>12</v>
      </c>
      <c r="B41" s="195"/>
      <c r="C41" s="195"/>
      <c r="D41" s="195"/>
      <c r="E41" s="13"/>
      <c r="F41" s="13"/>
      <c r="G41" s="13"/>
      <c r="H41" s="13"/>
    </row>
    <row r="42" spans="1:8" s="107" customFormat="1" ht="69" customHeight="1">
      <c r="A42" s="159">
        <v>21</v>
      </c>
      <c r="B42" s="160" t="s">
        <v>236</v>
      </c>
      <c r="C42" s="159" t="s">
        <v>304</v>
      </c>
      <c r="D42" s="162" t="s">
        <v>88</v>
      </c>
      <c r="E42" s="107" t="s">
        <v>191</v>
      </c>
    </row>
    <row r="43" spans="1:8" s="105" customFormat="1" ht="47.25">
      <c r="A43" s="159">
        <v>22</v>
      </c>
      <c r="B43" s="170" t="s">
        <v>237</v>
      </c>
      <c r="C43" s="159" t="s">
        <v>305</v>
      </c>
      <c r="D43" s="162" t="s">
        <v>88</v>
      </c>
      <c r="E43" s="105" t="s">
        <v>191</v>
      </c>
    </row>
    <row r="44" spans="1:8" s="83" customFormat="1" ht="63">
      <c r="A44" s="159">
        <v>23</v>
      </c>
      <c r="B44" s="170" t="s">
        <v>238</v>
      </c>
      <c r="C44" s="159" t="s">
        <v>289</v>
      </c>
      <c r="D44" s="162" t="s">
        <v>88</v>
      </c>
      <c r="E44" s="83" t="s">
        <v>191</v>
      </c>
    </row>
    <row r="45" spans="1:8" s="83" customFormat="1" ht="63">
      <c r="A45" s="159">
        <v>24</v>
      </c>
      <c r="B45" s="171" t="s">
        <v>239</v>
      </c>
      <c r="C45" s="159" t="s">
        <v>290</v>
      </c>
      <c r="D45" s="162" t="s">
        <v>88</v>
      </c>
    </row>
    <row r="46" spans="1:8" s="110" customFormat="1" ht="31.5">
      <c r="A46" s="159">
        <v>25</v>
      </c>
      <c r="B46" s="60" t="s">
        <v>240</v>
      </c>
      <c r="C46" s="159" t="s">
        <v>247</v>
      </c>
      <c r="D46" s="134"/>
    </row>
    <row r="47" spans="1:8" s="110" customFormat="1" ht="31.5">
      <c r="A47" s="159">
        <v>26</v>
      </c>
      <c r="B47" s="60" t="s">
        <v>241</v>
      </c>
      <c r="C47" s="159" t="s">
        <v>246</v>
      </c>
      <c r="D47" s="134"/>
    </row>
    <row r="48" spans="1:8" ht="42" customHeight="1">
      <c r="A48" s="195" t="s">
        <v>57</v>
      </c>
      <c r="B48" s="195"/>
      <c r="C48" s="195"/>
      <c r="D48" s="195"/>
      <c r="E48" s="13"/>
      <c r="F48" s="13"/>
      <c r="G48" s="13"/>
      <c r="H48" s="13"/>
    </row>
    <row r="49" spans="1:8" ht="47.25">
      <c r="A49" s="39">
        <v>27</v>
      </c>
      <c r="B49" s="15" t="s">
        <v>16</v>
      </c>
      <c r="C49" s="15" t="s">
        <v>306</v>
      </c>
      <c r="D49" s="134" t="s">
        <v>88</v>
      </c>
      <c r="E49" s="13"/>
      <c r="F49" s="13"/>
      <c r="G49" s="13"/>
      <c r="H49" s="13"/>
    </row>
    <row r="50" spans="1:8" ht="28.5" customHeight="1">
      <c r="A50" s="195" t="s">
        <v>58</v>
      </c>
      <c r="B50" s="195"/>
      <c r="C50" s="195"/>
      <c r="D50" s="195"/>
      <c r="E50" s="13"/>
      <c r="F50" s="13"/>
      <c r="G50" s="13"/>
      <c r="H50" s="13"/>
    </row>
    <row r="51" spans="1:8" s="84" customFormat="1" ht="31.5">
      <c r="A51" s="39">
        <v>28</v>
      </c>
      <c r="B51" s="15" t="s">
        <v>17</v>
      </c>
      <c r="C51" s="159" t="s">
        <v>307</v>
      </c>
      <c r="D51" s="134"/>
      <c r="E51" s="84" t="s">
        <v>183</v>
      </c>
    </row>
    <row r="52" spans="1:8" ht="28.5" customHeight="1">
      <c r="A52" s="195" t="s">
        <v>59</v>
      </c>
      <c r="B52" s="195"/>
      <c r="C52" s="195"/>
      <c r="D52" s="195"/>
      <c r="E52" s="13"/>
      <c r="F52" s="13"/>
      <c r="G52" s="13"/>
      <c r="H52" s="13"/>
    </row>
    <row r="53" spans="1:8" ht="39.75" customHeight="1">
      <c r="A53" s="39">
        <v>29</v>
      </c>
      <c r="B53" s="15" t="s">
        <v>18</v>
      </c>
      <c r="C53" s="15" t="s">
        <v>214</v>
      </c>
      <c r="D53" s="134" t="s">
        <v>88</v>
      </c>
      <c r="E53" s="13"/>
      <c r="F53" s="13"/>
      <c r="G53" s="13"/>
      <c r="H53" s="13"/>
    </row>
    <row r="54" spans="1:8" ht="31.5">
      <c r="A54" s="39">
        <v>30</v>
      </c>
      <c r="B54" s="15" t="s">
        <v>19</v>
      </c>
      <c r="C54" s="39"/>
      <c r="D54" s="134" t="s">
        <v>88</v>
      </c>
      <c r="E54" s="21"/>
      <c r="F54" s="13"/>
      <c r="G54" s="13"/>
      <c r="H54" s="13"/>
    </row>
    <row r="55" spans="1:8" ht="20.25" customHeight="1">
      <c r="A55" s="202" t="s">
        <v>21</v>
      </c>
      <c r="B55" s="202"/>
      <c r="C55" s="202"/>
      <c r="D55" s="202"/>
      <c r="E55" s="13"/>
      <c r="F55" s="13"/>
      <c r="G55" s="13"/>
      <c r="H55" s="13"/>
    </row>
    <row r="56" spans="1:8" ht="47.25" customHeight="1">
      <c r="A56" s="203" t="s">
        <v>60</v>
      </c>
      <c r="B56" s="203"/>
      <c r="C56" s="203"/>
      <c r="D56" s="203"/>
      <c r="E56" s="13"/>
      <c r="F56" s="13"/>
      <c r="G56" s="13"/>
      <c r="H56" s="13"/>
    </row>
    <row r="57" spans="1:8" ht="36.75" customHeight="1">
      <c r="A57" s="172">
        <v>31</v>
      </c>
      <c r="B57" s="169" t="s">
        <v>281</v>
      </c>
      <c r="C57" s="61" t="s">
        <v>308</v>
      </c>
      <c r="D57" s="134" t="s">
        <v>88</v>
      </c>
      <c r="E57" s="13"/>
      <c r="F57" s="13"/>
      <c r="G57" s="13"/>
      <c r="H57" s="13"/>
    </row>
    <row r="58" spans="1:8" ht="30.75" customHeight="1">
      <c r="A58" s="143">
        <v>32</v>
      </c>
      <c r="B58" s="169" t="s">
        <v>309</v>
      </c>
      <c r="C58" s="61" t="s">
        <v>308</v>
      </c>
      <c r="D58" s="134" t="s">
        <v>88</v>
      </c>
      <c r="E58" s="13"/>
      <c r="F58" s="13"/>
      <c r="G58" s="13"/>
      <c r="H58" s="13"/>
    </row>
    <row r="59" spans="1:8" ht="31.5">
      <c r="A59" s="60">
        <v>33</v>
      </c>
      <c r="B59" s="56" t="s">
        <v>221</v>
      </c>
      <c r="C59" s="40"/>
      <c r="D59" s="134" t="s">
        <v>88</v>
      </c>
      <c r="E59" s="13"/>
      <c r="F59" s="13"/>
      <c r="G59" s="13"/>
      <c r="H59" s="13"/>
    </row>
    <row r="60" spans="1:8" ht="36" customHeight="1">
      <c r="A60" s="143">
        <v>34</v>
      </c>
      <c r="B60" s="56" t="s">
        <v>220</v>
      </c>
      <c r="C60" s="40"/>
      <c r="D60" s="134" t="s">
        <v>88</v>
      </c>
      <c r="E60" s="13"/>
      <c r="F60" s="13"/>
      <c r="G60" s="13"/>
      <c r="H60" s="13"/>
    </row>
    <row r="61" spans="1:8" ht="31.5">
      <c r="A61" s="172">
        <v>35</v>
      </c>
      <c r="B61" s="56" t="s">
        <v>219</v>
      </c>
      <c r="C61" s="40"/>
      <c r="D61" s="134" t="s">
        <v>88</v>
      </c>
      <c r="E61" s="13"/>
      <c r="F61" s="13"/>
      <c r="G61" s="13"/>
      <c r="H61" s="13"/>
    </row>
    <row r="62" spans="1:8">
      <c r="A62" s="196" t="s">
        <v>24</v>
      </c>
      <c r="B62" s="196"/>
      <c r="C62" s="196"/>
      <c r="D62" s="196"/>
      <c r="E62" s="13"/>
      <c r="F62" s="13"/>
      <c r="G62" s="13"/>
      <c r="H62" s="13"/>
    </row>
    <row r="63" spans="1:8" ht="36.75" customHeight="1">
      <c r="A63" s="172">
        <v>36</v>
      </c>
      <c r="B63" s="56" t="s">
        <v>223</v>
      </c>
      <c r="C63" s="40"/>
      <c r="D63" s="134" t="s">
        <v>88</v>
      </c>
      <c r="E63" s="13"/>
      <c r="F63" s="13"/>
      <c r="G63" s="13"/>
      <c r="H63" s="13"/>
    </row>
    <row r="64" spans="1:8" ht="35.25" customHeight="1">
      <c r="A64" s="39">
        <v>37</v>
      </c>
      <c r="B64" s="56" t="s">
        <v>224</v>
      </c>
      <c r="C64" s="40"/>
      <c r="D64" s="134" t="s">
        <v>88</v>
      </c>
      <c r="E64" s="13"/>
      <c r="F64" s="13"/>
      <c r="G64" s="13"/>
      <c r="H64" s="13"/>
    </row>
    <row r="65" spans="1:8">
      <c r="A65" s="204" t="s">
        <v>222</v>
      </c>
      <c r="B65" s="204"/>
      <c r="C65" s="204"/>
      <c r="D65" s="204"/>
      <c r="E65" s="13"/>
      <c r="F65" s="13"/>
      <c r="G65" s="13"/>
      <c r="H65" s="13"/>
    </row>
    <row r="66" spans="1:8" ht="31.5">
      <c r="A66" s="143">
        <v>38</v>
      </c>
      <c r="B66" s="60" t="s">
        <v>223</v>
      </c>
      <c r="C66" s="40"/>
      <c r="D66" s="134" t="s">
        <v>88</v>
      </c>
      <c r="E66" s="13"/>
      <c r="F66" s="13"/>
      <c r="G66" s="13"/>
      <c r="H66" s="13"/>
    </row>
    <row r="67" spans="1:8" ht="31.5">
      <c r="A67" s="143">
        <v>39</v>
      </c>
      <c r="B67" s="60" t="s">
        <v>224</v>
      </c>
      <c r="C67" s="40"/>
      <c r="D67" s="134" t="s">
        <v>88</v>
      </c>
      <c r="E67" s="13"/>
      <c r="F67" s="13"/>
      <c r="G67" s="13"/>
      <c r="H67" s="13"/>
    </row>
    <row r="68" spans="1:8">
      <c r="A68" s="204" t="s">
        <v>225</v>
      </c>
      <c r="B68" s="204"/>
      <c r="C68" s="204"/>
      <c r="D68" s="204"/>
      <c r="E68" s="13"/>
      <c r="F68" s="13"/>
      <c r="G68" s="13"/>
      <c r="H68" s="13"/>
    </row>
    <row r="69" spans="1:8" ht="39" customHeight="1">
      <c r="A69" s="60">
        <v>40</v>
      </c>
      <c r="B69" s="60" t="s">
        <v>226</v>
      </c>
      <c r="C69" s="40"/>
      <c r="D69" s="134" t="s">
        <v>88</v>
      </c>
      <c r="E69" s="13"/>
      <c r="F69" s="13"/>
      <c r="G69" s="13"/>
      <c r="H69" s="13"/>
    </row>
    <row r="70" spans="1:8" ht="35.25" customHeight="1">
      <c r="A70" s="60">
        <v>41</v>
      </c>
      <c r="B70" s="60" t="s">
        <v>227</v>
      </c>
      <c r="C70" s="40"/>
      <c r="D70" s="134" t="s">
        <v>88</v>
      </c>
      <c r="E70" s="13"/>
      <c r="F70" s="13"/>
      <c r="G70" s="13"/>
      <c r="H70" s="13"/>
    </row>
    <row r="71" spans="1:8" ht="40.5" customHeight="1">
      <c r="A71" s="60">
        <v>42</v>
      </c>
      <c r="B71" s="60" t="s">
        <v>228</v>
      </c>
      <c r="C71" s="40"/>
      <c r="D71" s="134" t="s">
        <v>88</v>
      </c>
      <c r="E71" s="13"/>
      <c r="F71" s="13"/>
      <c r="G71" s="13"/>
      <c r="H71" s="13"/>
    </row>
    <row r="72" spans="1:8" s="16" customFormat="1">
      <c r="A72" s="205" t="s">
        <v>229</v>
      </c>
      <c r="B72" s="205"/>
      <c r="C72" s="205"/>
      <c r="D72" s="205"/>
      <c r="E72" s="20"/>
      <c r="F72" s="20"/>
      <c r="G72" s="20"/>
      <c r="H72" s="20"/>
    </row>
    <row r="73" spans="1:8" s="16" customFormat="1">
      <c r="A73" s="173"/>
      <c r="B73" s="174"/>
      <c r="C73" s="109"/>
      <c r="D73" s="175"/>
      <c r="E73" s="20"/>
      <c r="F73" s="20"/>
      <c r="G73" s="20"/>
      <c r="H73" s="20"/>
    </row>
    <row r="74" spans="1:8" s="111" customFormat="1" ht="41.25" customHeight="1">
      <c r="A74" s="173">
        <v>43</v>
      </c>
      <c r="B74" s="169" t="s">
        <v>230</v>
      </c>
      <c r="C74" s="161"/>
      <c r="D74" s="134" t="s">
        <v>88</v>
      </c>
    </row>
    <row r="75" spans="1:8" s="16" customFormat="1" ht="59.25" customHeight="1">
      <c r="A75" s="176">
        <v>44</v>
      </c>
      <c r="B75" s="169" t="s">
        <v>282</v>
      </c>
      <c r="C75" s="159"/>
      <c r="D75" s="162" t="s">
        <v>88</v>
      </c>
      <c r="E75" s="20"/>
      <c r="F75" s="20"/>
      <c r="G75" s="20"/>
      <c r="H75" s="20"/>
    </row>
    <row r="76" spans="1:8" s="16" customFormat="1" ht="66" customHeight="1">
      <c r="A76" s="176">
        <v>45</v>
      </c>
      <c r="B76" s="169" t="s">
        <v>231</v>
      </c>
      <c r="C76" s="168" t="s">
        <v>245</v>
      </c>
      <c r="D76" s="162" t="s">
        <v>88</v>
      </c>
      <c r="E76" s="20"/>
      <c r="F76" s="20"/>
      <c r="G76" s="20"/>
      <c r="H76" s="20"/>
    </row>
    <row r="77" spans="1:8" s="16" customFormat="1" ht="67.5" customHeight="1">
      <c r="A77" s="176">
        <v>46</v>
      </c>
      <c r="B77" s="169" t="s">
        <v>283</v>
      </c>
      <c r="C77" s="177" t="s">
        <v>286</v>
      </c>
      <c r="D77" s="162" t="s">
        <v>88</v>
      </c>
      <c r="E77" s="20"/>
      <c r="F77" s="20"/>
      <c r="G77" s="20"/>
      <c r="H77" s="20"/>
    </row>
    <row r="78" spans="1:8" s="16" customFormat="1" ht="33" customHeight="1">
      <c r="A78" s="176">
        <v>47</v>
      </c>
      <c r="B78" s="169" t="s">
        <v>232</v>
      </c>
      <c r="C78" s="159"/>
      <c r="D78" s="162"/>
      <c r="E78" s="20"/>
      <c r="F78" s="20"/>
      <c r="G78" s="20"/>
      <c r="H78" s="20"/>
    </row>
    <row r="79" spans="1:8" s="111" customFormat="1" ht="74.25" customHeight="1">
      <c r="A79" s="176">
        <v>48</v>
      </c>
      <c r="B79" s="169" t="s">
        <v>284</v>
      </c>
      <c r="C79" s="177" t="s">
        <v>287</v>
      </c>
      <c r="D79" s="162" t="s">
        <v>88</v>
      </c>
    </row>
    <row r="80" spans="1:8" s="16" customFormat="1" ht="45.75" customHeight="1">
      <c r="A80" s="176">
        <v>49</v>
      </c>
      <c r="B80" s="169" t="s">
        <v>233</v>
      </c>
      <c r="C80" s="159"/>
      <c r="D80" s="162" t="s">
        <v>88</v>
      </c>
      <c r="E80" s="20"/>
      <c r="F80" s="20"/>
      <c r="G80" s="20"/>
      <c r="H80" s="20"/>
    </row>
    <row r="81" spans="1:8" s="16" customFormat="1" ht="43.5" customHeight="1">
      <c r="A81" s="176">
        <v>50</v>
      </c>
      <c r="B81" s="169" t="s">
        <v>234</v>
      </c>
      <c r="C81" s="159" t="s">
        <v>285</v>
      </c>
      <c r="D81" s="162"/>
      <c r="E81" s="20"/>
      <c r="F81" s="20"/>
      <c r="G81" s="20"/>
      <c r="H81" s="20"/>
    </row>
    <row r="82" spans="1:8" ht="38.25" customHeight="1">
      <c r="A82" s="202" t="s">
        <v>28</v>
      </c>
      <c r="B82" s="202"/>
      <c r="C82" s="202"/>
      <c r="D82" s="202"/>
      <c r="E82" s="13"/>
      <c r="F82" s="13"/>
      <c r="G82" s="13"/>
      <c r="H82" s="13"/>
    </row>
    <row r="83" spans="1:8" ht="22.5" customHeight="1">
      <c r="A83" s="196" t="s">
        <v>29</v>
      </c>
      <c r="B83" s="196"/>
      <c r="C83" s="196"/>
      <c r="D83" s="196"/>
      <c r="E83" s="13"/>
      <c r="F83" s="13"/>
      <c r="G83" s="13"/>
      <c r="H83" s="13"/>
    </row>
    <row r="84" spans="1:8" ht="117.75" customHeight="1">
      <c r="A84" s="143">
        <v>51</v>
      </c>
      <c r="B84" s="172" t="s">
        <v>235</v>
      </c>
      <c r="C84" s="193" t="s">
        <v>326</v>
      </c>
      <c r="D84" s="134"/>
      <c r="E84" s="13"/>
      <c r="F84" s="114"/>
      <c r="G84" s="13"/>
      <c r="H84" s="13"/>
    </row>
    <row r="85" spans="1:8" ht="35.25" customHeight="1">
      <c r="A85" s="178">
        <v>52</v>
      </c>
      <c r="B85" s="56" t="s">
        <v>324</v>
      </c>
      <c r="C85" s="56" t="s">
        <v>325</v>
      </c>
      <c r="D85" s="134" t="s">
        <v>88</v>
      </c>
      <c r="E85" s="13"/>
      <c r="F85" s="13"/>
      <c r="G85" s="13"/>
      <c r="H85" s="13"/>
    </row>
    <row r="86" spans="1:8">
      <c r="A86" s="196" t="s">
        <v>30</v>
      </c>
      <c r="B86" s="196"/>
      <c r="C86" s="196"/>
      <c r="D86" s="196"/>
      <c r="E86" s="13"/>
      <c r="F86" s="13"/>
      <c r="G86" s="13"/>
      <c r="H86" s="13"/>
    </row>
    <row r="87" spans="1:8" ht="75" customHeight="1">
      <c r="A87" s="39">
        <v>53</v>
      </c>
      <c r="B87" s="15" t="s">
        <v>251</v>
      </c>
      <c r="C87" s="194" t="s">
        <v>327</v>
      </c>
      <c r="D87" s="134" t="s">
        <v>88</v>
      </c>
      <c r="E87" s="13"/>
      <c r="F87" s="13"/>
      <c r="G87" s="13"/>
      <c r="H87" s="13"/>
    </row>
    <row r="88" spans="1:8" ht="15.75" customHeight="1">
      <c r="A88" s="196" t="s">
        <v>32</v>
      </c>
      <c r="B88" s="196"/>
      <c r="C88" s="196"/>
      <c r="D88" s="196"/>
      <c r="E88" s="13"/>
      <c r="F88" s="13"/>
      <c r="G88" s="13"/>
      <c r="H88" s="13"/>
    </row>
    <row r="89" spans="1:8" ht="15.75" customHeight="1">
      <c r="A89" s="196" t="s">
        <v>33</v>
      </c>
      <c r="B89" s="196"/>
      <c r="C89" s="196"/>
      <c r="D89" s="196"/>
      <c r="E89" s="13"/>
      <c r="F89" s="13"/>
      <c r="G89" s="13"/>
      <c r="H89" s="13"/>
    </row>
    <row r="90" spans="1:8" ht="15.75" customHeight="1">
      <c r="A90" s="196" t="s">
        <v>34</v>
      </c>
      <c r="B90" s="196"/>
      <c r="C90" s="196"/>
      <c r="D90" s="196"/>
      <c r="E90" s="13"/>
      <c r="F90" s="13"/>
      <c r="G90" s="13"/>
      <c r="H90" s="13"/>
    </row>
    <row r="91" spans="1:8" ht="42" customHeight="1">
      <c r="A91" s="39">
        <v>54</v>
      </c>
      <c r="B91" s="15" t="s">
        <v>35</v>
      </c>
      <c r="C91" s="15" t="s">
        <v>328</v>
      </c>
      <c r="D91" s="134" t="s">
        <v>88</v>
      </c>
      <c r="E91" s="13"/>
      <c r="F91" s="13"/>
      <c r="G91" s="13"/>
      <c r="H91" s="13"/>
    </row>
    <row r="92" spans="1:8" ht="31.5">
      <c r="A92" s="39">
        <v>55</v>
      </c>
      <c r="B92" s="15" t="s">
        <v>36</v>
      </c>
      <c r="C92" s="15" t="s">
        <v>254</v>
      </c>
      <c r="D92" s="134" t="s">
        <v>88</v>
      </c>
      <c r="E92" s="13"/>
      <c r="F92" s="13"/>
      <c r="G92" s="13"/>
      <c r="H92" s="13"/>
    </row>
    <row r="93" spans="1:8">
      <c r="A93" s="38"/>
      <c r="B93" s="38"/>
      <c r="C93" s="38"/>
      <c r="D93" s="38"/>
      <c r="E93" s="13"/>
      <c r="F93" s="13"/>
      <c r="G93" s="13"/>
      <c r="H93" s="13"/>
    </row>
  </sheetData>
  <mergeCells count="33">
    <mergeCell ref="A86:D86"/>
    <mergeCell ref="A88:D88"/>
    <mergeCell ref="A89:D89"/>
    <mergeCell ref="A90:D90"/>
    <mergeCell ref="A52:D52"/>
    <mergeCell ref="A55:D55"/>
    <mergeCell ref="A56:D56"/>
    <mergeCell ref="A62:D62"/>
    <mergeCell ref="A82:D82"/>
    <mergeCell ref="A83:D83"/>
    <mergeCell ref="A65:D65"/>
    <mergeCell ref="A68:D68"/>
    <mergeCell ref="A72:D72"/>
    <mergeCell ref="A13:D13"/>
    <mergeCell ref="A1:D1"/>
    <mergeCell ref="A2:D2"/>
    <mergeCell ref="A6:D6"/>
    <mergeCell ref="A7:D7"/>
    <mergeCell ref="A10:D10"/>
    <mergeCell ref="A50:D50"/>
    <mergeCell ref="A16:D16"/>
    <mergeCell ref="A18:D18"/>
    <mergeCell ref="A23:D23"/>
    <mergeCell ref="A24:D24"/>
    <mergeCell ref="A33:D33"/>
    <mergeCell ref="A20:D20"/>
    <mergeCell ref="A38:D38"/>
    <mergeCell ref="A40:D40"/>
    <mergeCell ref="A41:D41"/>
    <mergeCell ref="A48:D48"/>
    <mergeCell ref="A26:D26"/>
    <mergeCell ref="A29:D29"/>
    <mergeCell ref="B37:D37"/>
  </mergeCells>
  <hyperlinks>
    <hyperlink ref="A23" location="P690" display="P690"/>
  </hyperlinks>
  <printOptions horizontalCentered="1"/>
  <pageMargins left="0" right="0" top="0" bottom="0" header="0" footer="0"/>
  <pageSetup paperSize="9" scale="43" fitToHeight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62"/>
  <sheetViews>
    <sheetView view="pageBreakPreview" topLeftCell="A46" zoomScale="80" zoomScaleNormal="80" zoomScaleSheetLayoutView="80" workbookViewId="0">
      <selection activeCell="E14" sqref="E14"/>
    </sheetView>
  </sheetViews>
  <sheetFormatPr defaultColWidth="9.140625" defaultRowHeight="15.75"/>
  <cols>
    <col min="1" max="1" width="9.5703125" style="4" bestFit="1" customWidth="1"/>
    <col min="2" max="2" width="80.28515625" style="2" customWidth="1"/>
    <col min="3" max="3" width="16.5703125" style="2" customWidth="1"/>
    <col min="4" max="4" width="16.42578125" style="2" customWidth="1"/>
    <col min="5" max="5" width="15" style="2" customWidth="1"/>
    <col min="6" max="6" width="15.42578125" style="2" customWidth="1"/>
    <col min="7" max="7" width="35.28515625" style="3" customWidth="1"/>
    <col min="8" max="16384" width="9.140625" style="1"/>
  </cols>
  <sheetData>
    <row r="1" spans="1:13" ht="33" customHeight="1">
      <c r="A1" s="200" t="s">
        <v>192</v>
      </c>
      <c r="B1" s="200"/>
      <c r="C1" s="200"/>
      <c r="D1" s="200"/>
      <c r="E1" s="200"/>
      <c r="F1" s="200"/>
      <c r="G1" s="200"/>
    </row>
    <row r="2" spans="1:13" ht="61.5" customHeight="1">
      <c r="A2" s="218" t="s">
        <v>302</v>
      </c>
      <c r="B2" s="218"/>
      <c r="C2" s="218"/>
      <c r="D2" s="218"/>
      <c r="E2" s="218"/>
      <c r="F2" s="218"/>
      <c r="G2" s="218"/>
    </row>
    <row r="3" spans="1:13" ht="19.5" customHeight="1" thickBot="1">
      <c r="E3" s="223"/>
      <c r="F3" s="223"/>
      <c r="G3" s="223"/>
    </row>
    <row r="4" spans="1:13" s="13" customFormat="1" ht="15.75" customHeight="1">
      <c r="A4" s="219" t="s">
        <v>37</v>
      </c>
      <c r="B4" s="221" t="s">
        <v>65</v>
      </c>
      <c r="C4" s="224" t="s">
        <v>66</v>
      </c>
      <c r="D4" s="224" t="s">
        <v>67</v>
      </c>
      <c r="E4" s="226"/>
      <c r="F4" s="226"/>
      <c r="G4" s="227"/>
    </row>
    <row r="5" spans="1:13" s="13" customFormat="1" ht="70.5" customHeight="1">
      <c r="A5" s="220"/>
      <c r="B5" s="222"/>
      <c r="C5" s="225"/>
      <c r="D5" s="11" t="s">
        <v>68</v>
      </c>
      <c r="E5" s="11" t="s">
        <v>69</v>
      </c>
      <c r="F5" s="11" t="s">
        <v>70</v>
      </c>
      <c r="G5" s="12" t="s">
        <v>71</v>
      </c>
    </row>
    <row r="6" spans="1:13" s="13" customFormat="1">
      <c r="A6" s="18">
        <v>1</v>
      </c>
      <c r="B6" s="118">
        <v>2</v>
      </c>
      <c r="C6" s="118">
        <v>3</v>
      </c>
      <c r="D6" s="118">
        <v>4</v>
      </c>
      <c r="E6" s="118">
        <v>5</v>
      </c>
      <c r="F6" s="118">
        <v>6</v>
      </c>
      <c r="G6" s="119">
        <v>7</v>
      </c>
    </row>
    <row r="7" spans="1:13" s="13" customFormat="1" ht="27" customHeight="1">
      <c r="A7" s="214" t="s">
        <v>92</v>
      </c>
      <c r="B7" s="215"/>
      <c r="C7" s="215"/>
      <c r="D7" s="215"/>
      <c r="E7" s="215"/>
      <c r="F7" s="215"/>
      <c r="G7" s="216"/>
      <c r="H7" s="19"/>
    </row>
    <row r="8" spans="1:13" s="122" customFormat="1" ht="102.75" customHeight="1">
      <c r="A8" s="70" t="s">
        <v>91</v>
      </c>
      <c r="B8" s="22" t="s">
        <v>269</v>
      </c>
      <c r="C8" s="22" t="s">
        <v>78</v>
      </c>
      <c r="D8" s="22">
        <v>50</v>
      </c>
      <c r="E8" s="179">
        <v>50</v>
      </c>
      <c r="F8" s="180">
        <f>E8-D8</f>
        <v>0</v>
      </c>
      <c r="G8" s="181"/>
      <c r="H8" s="121" t="s">
        <v>185</v>
      </c>
      <c r="M8" s="129"/>
    </row>
    <row r="9" spans="1:13" s="122" customFormat="1" ht="98.25" customHeight="1">
      <c r="A9" s="182"/>
      <c r="B9" s="22" t="s">
        <v>270</v>
      </c>
      <c r="C9" s="22" t="s">
        <v>78</v>
      </c>
      <c r="D9" s="22">
        <v>30</v>
      </c>
      <c r="E9" s="179">
        <v>42</v>
      </c>
      <c r="F9" s="180">
        <f t="shared" ref="F9:F10" si="0">E9-D9</f>
        <v>12</v>
      </c>
      <c r="G9" s="181"/>
      <c r="H9" s="121"/>
      <c r="M9" s="129"/>
    </row>
    <row r="10" spans="1:13" ht="69.75" customHeight="1">
      <c r="A10" s="182"/>
      <c r="B10" s="22" t="s">
        <v>271</v>
      </c>
      <c r="C10" s="22" t="s">
        <v>78</v>
      </c>
      <c r="D10" s="22">
        <v>46.7</v>
      </c>
      <c r="E10" s="183">
        <v>46.8</v>
      </c>
      <c r="F10" s="180">
        <f t="shared" si="0"/>
        <v>9.9999999999994316E-2</v>
      </c>
      <c r="G10" s="181"/>
      <c r="H10" s="79" t="s">
        <v>185</v>
      </c>
    </row>
    <row r="11" spans="1:13" ht="31.5" customHeight="1">
      <c r="A11" s="211" t="s">
        <v>93</v>
      </c>
      <c r="B11" s="212"/>
      <c r="C11" s="212"/>
      <c r="D11" s="212"/>
      <c r="E11" s="212"/>
      <c r="F11" s="212"/>
      <c r="G11" s="213"/>
      <c r="H11" s="19"/>
    </row>
    <row r="12" spans="1:13" ht="81.75" customHeight="1">
      <c r="A12" s="70" t="s">
        <v>108</v>
      </c>
      <c r="B12" s="22" t="s">
        <v>201</v>
      </c>
      <c r="C12" s="22" t="s">
        <v>78</v>
      </c>
      <c r="D12" s="22">
        <v>90</v>
      </c>
      <c r="E12" s="179">
        <v>90</v>
      </c>
      <c r="F12" s="179">
        <f>E12-D12</f>
        <v>0</v>
      </c>
      <c r="G12" s="181"/>
      <c r="H12" s="53" t="s">
        <v>179</v>
      </c>
    </row>
    <row r="13" spans="1:13" ht="72.75" customHeight="1">
      <c r="A13" s="70" t="s">
        <v>109</v>
      </c>
      <c r="B13" s="22" t="s">
        <v>202</v>
      </c>
      <c r="C13" s="22" t="s">
        <v>78</v>
      </c>
      <c r="D13" s="22">
        <v>24</v>
      </c>
      <c r="E13" s="179">
        <v>24</v>
      </c>
      <c r="F13" s="179">
        <f t="shared" ref="F13:F18" si="1">E13-D13</f>
        <v>0</v>
      </c>
      <c r="G13" s="181"/>
      <c r="H13" s="53" t="s">
        <v>179</v>
      </c>
    </row>
    <row r="14" spans="1:13" ht="44.25" customHeight="1">
      <c r="A14" s="70" t="s">
        <v>110</v>
      </c>
      <c r="B14" s="22" t="s">
        <v>272</v>
      </c>
      <c r="C14" s="22" t="s">
        <v>78</v>
      </c>
      <c r="D14" s="22">
        <v>40</v>
      </c>
      <c r="E14" s="179">
        <v>40</v>
      </c>
      <c r="F14" s="179">
        <f t="shared" si="1"/>
        <v>0</v>
      </c>
      <c r="G14" s="181"/>
      <c r="H14" s="53" t="s">
        <v>179</v>
      </c>
      <c r="I14" s="17"/>
    </row>
    <row r="15" spans="1:13" ht="38.25" customHeight="1">
      <c r="A15" s="70" t="s">
        <v>111</v>
      </c>
      <c r="B15" s="22" t="s">
        <v>203</v>
      </c>
      <c r="C15" s="22" t="s">
        <v>73</v>
      </c>
      <c r="D15" s="22">
        <v>1550</v>
      </c>
      <c r="E15" s="22">
        <v>1550</v>
      </c>
      <c r="F15" s="179">
        <f t="shared" si="1"/>
        <v>0</v>
      </c>
      <c r="G15" s="181"/>
      <c r="H15" s="19" t="s">
        <v>179</v>
      </c>
    </row>
    <row r="16" spans="1:13" ht="61.5" customHeight="1">
      <c r="A16" s="70" t="s">
        <v>112</v>
      </c>
      <c r="B16" s="22" t="s">
        <v>204</v>
      </c>
      <c r="C16" s="22" t="s">
        <v>78</v>
      </c>
      <c r="D16" s="22">
        <v>47.5</v>
      </c>
      <c r="E16" s="184">
        <v>47.5</v>
      </c>
      <c r="F16" s="179">
        <f t="shared" si="1"/>
        <v>0</v>
      </c>
      <c r="G16" s="181"/>
      <c r="H16" s="53" t="s">
        <v>179</v>
      </c>
      <c r="I16" s="17"/>
    </row>
    <row r="17" spans="1:14" s="122" customFormat="1" ht="48" customHeight="1">
      <c r="A17" s="70" t="s">
        <v>113</v>
      </c>
      <c r="B17" s="22" t="s">
        <v>94</v>
      </c>
      <c r="C17" s="22" t="s">
        <v>76</v>
      </c>
      <c r="D17" s="22">
        <v>501</v>
      </c>
      <c r="E17" s="179">
        <v>607</v>
      </c>
      <c r="F17" s="179">
        <f t="shared" si="1"/>
        <v>106</v>
      </c>
      <c r="G17" s="181"/>
      <c r="H17" s="130" t="s">
        <v>183</v>
      </c>
      <c r="I17" s="122" t="s">
        <v>185</v>
      </c>
      <c r="L17" s="131"/>
      <c r="M17" s="131"/>
      <c r="N17" s="131"/>
    </row>
    <row r="18" spans="1:14" s="122" customFormat="1" ht="61.5" customHeight="1">
      <c r="A18" s="70" t="s">
        <v>114</v>
      </c>
      <c r="B18" s="22" t="s">
        <v>77</v>
      </c>
      <c r="C18" s="22" t="s">
        <v>76</v>
      </c>
      <c r="D18" s="22">
        <v>826</v>
      </c>
      <c r="E18" s="179">
        <v>902</v>
      </c>
      <c r="F18" s="179">
        <f t="shared" si="1"/>
        <v>76</v>
      </c>
      <c r="G18" s="181"/>
      <c r="H18" s="130" t="s">
        <v>183</v>
      </c>
      <c r="I18" s="122" t="s">
        <v>185</v>
      </c>
      <c r="L18" s="206"/>
      <c r="M18" s="206"/>
      <c r="N18" s="206"/>
    </row>
    <row r="19" spans="1:14" s="16" customFormat="1" ht="36.75" customHeight="1">
      <c r="A19" s="211" t="s">
        <v>253</v>
      </c>
      <c r="B19" s="212"/>
      <c r="C19" s="212"/>
      <c r="D19" s="212"/>
      <c r="E19" s="212"/>
      <c r="F19" s="212"/>
      <c r="G19" s="213"/>
      <c r="H19" s="54"/>
      <c r="I19" s="20"/>
      <c r="L19" s="124"/>
      <c r="M19" s="124"/>
      <c r="N19" s="124"/>
    </row>
    <row r="20" spans="1:14" s="84" customFormat="1" ht="35.25" customHeight="1">
      <c r="A20" s="70" t="s">
        <v>115</v>
      </c>
      <c r="B20" s="22" t="s">
        <v>95</v>
      </c>
      <c r="C20" s="22" t="s">
        <v>73</v>
      </c>
      <c r="D20" s="22">
        <v>54284</v>
      </c>
      <c r="E20" s="179">
        <v>54284</v>
      </c>
      <c r="F20" s="183">
        <f>E20-D20</f>
        <v>0</v>
      </c>
      <c r="G20" s="181"/>
      <c r="H20" s="86" t="s">
        <v>183</v>
      </c>
      <c r="I20" s="87"/>
      <c r="K20" s="210"/>
      <c r="L20" s="210"/>
      <c r="M20" s="210"/>
      <c r="N20" s="210"/>
    </row>
    <row r="21" spans="1:14" s="122" customFormat="1" ht="49.9" customHeight="1">
      <c r="A21" s="70" t="s">
        <v>116</v>
      </c>
      <c r="B21" s="22" t="s">
        <v>96</v>
      </c>
      <c r="C21" s="22" t="s">
        <v>73</v>
      </c>
      <c r="D21" s="22">
        <v>244</v>
      </c>
      <c r="E21" s="179">
        <v>330</v>
      </c>
      <c r="F21" s="183">
        <f>E21-D21</f>
        <v>86</v>
      </c>
      <c r="G21" s="181"/>
      <c r="H21" s="130" t="s">
        <v>183</v>
      </c>
    </row>
    <row r="22" spans="1:14">
      <c r="A22" s="70" t="s">
        <v>117</v>
      </c>
      <c r="B22" s="22" t="s">
        <v>79</v>
      </c>
      <c r="C22" s="22" t="s">
        <v>76</v>
      </c>
      <c r="D22" s="22"/>
      <c r="E22" s="183"/>
      <c r="F22" s="183"/>
      <c r="G22" s="181"/>
      <c r="H22" s="53"/>
    </row>
    <row r="23" spans="1:14" ht="26.25">
      <c r="A23" s="158"/>
      <c r="B23" s="22" t="s">
        <v>205</v>
      </c>
      <c r="C23" s="22"/>
      <c r="D23" s="22"/>
      <c r="E23" s="179"/>
      <c r="F23" s="183"/>
      <c r="G23" s="181" t="s">
        <v>249</v>
      </c>
      <c r="H23" s="19" t="s">
        <v>183</v>
      </c>
    </row>
    <row r="24" spans="1:14">
      <c r="A24" s="158"/>
      <c r="B24" s="22" t="s">
        <v>206</v>
      </c>
      <c r="C24" s="22"/>
      <c r="D24" s="22"/>
      <c r="E24" s="179"/>
      <c r="F24" s="183"/>
      <c r="G24" s="181" t="s">
        <v>248</v>
      </c>
      <c r="H24" s="19"/>
    </row>
    <row r="25" spans="1:14" s="84" customFormat="1">
      <c r="A25" s="158"/>
      <c r="B25" s="22" t="s">
        <v>207</v>
      </c>
      <c r="C25" s="22"/>
      <c r="D25" s="22"/>
      <c r="E25" s="185"/>
      <c r="F25" s="183"/>
      <c r="G25" s="181" t="s">
        <v>250</v>
      </c>
      <c r="H25" s="85" t="s">
        <v>185</v>
      </c>
    </row>
    <row r="26" spans="1:14" ht="30" customHeight="1">
      <c r="A26" s="211" t="s">
        <v>97</v>
      </c>
      <c r="B26" s="212"/>
      <c r="C26" s="212"/>
      <c r="D26" s="212"/>
      <c r="E26" s="212"/>
      <c r="F26" s="212"/>
      <c r="G26" s="213"/>
      <c r="H26" s="19"/>
    </row>
    <row r="27" spans="1:14" ht="31.5" customHeight="1">
      <c r="A27" s="158" t="s">
        <v>118</v>
      </c>
      <c r="B27" s="22" t="s">
        <v>98</v>
      </c>
      <c r="C27" s="22" t="s">
        <v>73</v>
      </c>
      <c r="D27" s="22">
        <v>202000</v>
      </c>
      <c r="E27" s="22">
        <v>202000</v>
      </c>
      <c r="F27" s="179">
        <f>E27-D27</f>
        <v>0</v>
      </c>
      <c r="G27" s="181"/>
      <c r="H27" s="53"/>
      <c r="I27" s="17"/>
    </row>
    <row r="28" spans="1:14" s="81" customFormat="1" ht="31.5" customHeight="1">
      <c r="A28" s="158" t="s">
        <v>119</v>
      </c>
      <c r="B28" s="22" t="s">
        <v>99</v>
      </c>
      <c r="C28" s="22" t="s">
        <v>73</v>
      </c>
      <c r="D28" s="22">
        <v>13741</v>
      </c>
      <c r="E28" s="179">
        <v>13741</v>
      </c>
      <c r="F28" s="179">
        <f t="shared" ref="F28:F35" si="2">E28-D28</f>
        <v>0</v>
      </c>
      <c r="G28" s="181"/>
      <c r="H28" s="80"/>
    </row>
    <row r="29" spans="1:14" ht="33" customHeight="1">
      <c r="A29" s="158" t="s">
        <v>120</v>
      </c>
      <c r="B29" s="22" t="s">
        <v>74</v>
      </c>
      <c r="C29" s="22" t="s">
        <v>136</v>
      </c>
      <c r="D29" s="22">
        <v>51</v>
      </c>
      <c r="E29" s="22">
        <v>51</v>
      </c>
      <c r="F29" s="179">
        <f t="shared" si="2"/>
        <v>0</v>
      </c>
      <c r="G29" s="186" t="s">
        <v>331</v>
      </c>
      <c r="H29" s="19"/>
    </row>
    <row r="30" spans="1:14" s="81" customFormat="1" ht="27" customHeight="1">
      <c r="A30" s="158" t="s">
        <v>121</v>
      </c>
      <c r="B30" s="22" t="s">
        <v>100</v>
      </c>
      <c r="C30" s="22" t="s">
        <v>73</v>
      </c>
      <c r="D30" s="22">
        <v>49</v>
      </c>
      <c r="E30" s="22">
        <v>49</v>
      </c>
      <c r="F30" s="179">
        <f t="shared" si="2"/>
        <v>0</v>
      </c>
      <c r="G30" s="181"/>
      <c r="H30" s="80"/>
    </row>
    <row r="31" spans="1:14" s="81" customFormat="1" ht="37.5" customHeight="1">
      <c r="A31" s="158" t="s">
        <v>122</v>
      </c>
      <c r="B31" s="22" t="s">
        <v>87</v>
      </c>
      <c r="C31" s="22" t="s">
        <v>136</v>
      </c>
      <c r="D31" s="22">
        <v>115</v>
      </c>
      <c r="E31" s="22">
        <v>115</v>
      </c>
      <c r="F31" s="179">
        <f t="shared" si="2"/>
        <v>0</v>
      </c>
      <c r="G31" s="181"/>
      <c r="H31" s="80"/>
    </row>
    <row r="32" spans="1:14" ht="37.5" customHeight="1">
      <c r="A32" s="158" t="s">
        <v>123</v>
      </c>
      <c r="B32" s="22" t="s">
        <v>75</v>
      </c>
      <c r="C32" s="22"/>
      <c r="D32" s="22"/>
      <c r="E32" s="22" t="s">
        <v>107</v>
      </c>
      <c r="F32" s="179"/>
      <c r="G32" s="217"/>
      <c r="H32" s="19"/>
    </row>
    <row r="33" spans="1:8" ht="33" customHeight="1">
      <c r="A33" s="70"/>
      <c r="B33" s="22" t="s">
        <v>257</v>
      </c>
      <c r="C33" s="22" t="s">
        <v>137</v>
      </c>
      <c r="D33" s="22">
        <v>4</v>
      </c>
      <c r="E33" s="22">
        <v>4</v>
      </c>
      <c r="F33" s="179">
        <f t="shared" si="2"/>
        <v>0</v>
      </c>
      <c r="G33" s="217"/>
      <c r="H33" s="19"/>
    </row>
    <row r="34" spans="1:8" ht="38.25" customHeight="1">
      <c r="A34" s="70"/>
      <c r="B34" s="22" t="s">
        <v>258</v>
      </c>
      <c r="C34" s="22" t="s">
        <v>137</v>
      </c>
      <c r="D34" s="22"/>
      <c r="E34" s="22" t="s">
        <v>107</v>
      </c>
      <c r="F34" s="179"/>
      <c r="G34" s="217"/>
      <c r="H34" s="19"/>
    </row>
    <row r="35" spans="1:8" ht="42" customHeight="1">
      <c r="A35" s="70"/>
      <c r="B35" s="22" t="s">
        <v>259</v>
      </c>
      <c r="C35" s="22" t="s">
        <v>137</v>
      </c>
      <c r="D35" s="22">
        <v>5</v>
      </c>
      <c r="E35" s="22">
        <v>5</v>
      </c>
      <c r="F35" s="179">
        <f t="shared" si="2"/>
        <v>0</v>
      </c>
      <c r="G35" s="217"/>
      <c r="H35" s="19"/>
    </row>
    <row r="36" spans="1:8" ht="33" customHeight="1">
      <c r="A36" s="211" t="s">
        <v>101</v>
      </c>
      <c r="B36" s="212"/>
      <c r="C36" s="212"/>
      <c r="D36" s="212"/>
      <c r="E36" s="212"/>
      <c r="F36" s="212"/>
      <c r="G36" s="213"/>
      <c r="H36" s="19"/>
    </row>
    <row r="37" spans="1:8" s="122" customFormat="1" ht="63.75" customHeight="1">
      <c r="A37" s="158" t="s">
        <v>124</v>
      </c>
      <c r="B37" s="22" t="s">
        <v>260</v>
      </c>
      <c r="C37" s="22" t="s">
        <v>78</v>
      </c>
      <c r="D37" s="22">
        <v>2</v>
      </c>
      <c r="E37" s="187">
        <v>13.3</v>
      </c>
      <c r="F37" s="183">
        <f>E37-D37</f>
        <v>11.3</v>
      </c>
      <c r="G37" s="188" t="s">
        <v>332</v>
      </c>
      <c r="H37" s="121" t="s">
        <v>185</v>
      </c>
    </row>
    <row r="38" spans="1:8" ht="45" customHeight="1">
      <c r="A38" s="158" t="s">
        <v>125</v>
      </c>
      <c r="B38" s="22" t="s">
        <v>102</v>
      </c>
      <c r="C38" s="22" t="s">
        <v>78</v>
      </c>
      <c r="D38" s="22">
        <v>23</v>
      </c>
      <c r="E38" s="187">
        <v>25</v>
      </c>
      <c r="F38" s="183">
        <f t="shared" ref="F38:F39" si="3">E38-D38</f>
        <v>2</v>
      </c>
      <c r="G38" s="64"/>
      <c r="H38" s="19"/>
    </row>
    <row r="39" spans="1:8" ht="44.25" customHeight="1">
      <c r="A39" s="158" t="s">
        <v>126</v>
      </c>
      <c r="B39" s="22" t="s">
        <v>103</v>
      </c>
      <c r="C39" s="22" t="s">
        <v>78</v>
      </c>
      <c r="D39" s="22">
        <v>60</v>
      </c>
      <c r="E39" s="189">
        <v>60</v>
      </c>
      <c r="F39" s="183">
        <f t="shared" si="3"/>
        <v>0</v>
      </c>
      <c r="G39" s="64"/>
      <c r="H39" s="19"/>
    </row>
    <row r="40" spans="1:8" ht="32.25" customHeight="1">
      <c r="A40" s="207" t="s">
        <v>104</v>
      </c>
      <c r="B40" s="208"/>
      <c r="C40" s="208"/>
      <c r="D40" s="208"/>
      <c r="E40" s="208"/>
      <c r="F40" s="208"/>
      <c r="G40" s="209"/>
      <c r="H40" s="19"/>
    </row>
    <row r="41" spans="1:8" s="84" customFormat="1" ht="46.5" customHeight="1">
      <c r="A41" s="99" t="s">
        <v>127</v>
      </c>
      <c r="B41" s="120" t="s">
        <v>275</v>
      </c>
      <c r="C41" s="95" t="s">
        <v>78</v>
      </c>
      <c r="D41" s="120">
        <v>44</v>
      </c>
      <c r="E41" s="98">
        <v>44</v>
      </c>
      <c r="F41" s="98">
        <f>E41-D41</f>
        <v>0</v>
      </c>
      <c r="G41" s="125"/>
      <c r="H41" s="85" t="s">
        <v>185</v>
      </c>
    </row>
    <row r="42" spans="1:8" s="84" customFormat="1" ht="48" customHeight="1">
      <c r="A42" s="99" t="s">
        <v>128</v>
      </c>
      <c r="B42" s="120" t="s">
        <v>276</v>
      </c>
      <c r="C42" s="95" t="s">
        <v>78</v>
      </c>
      <c r="D42" s="120">
        <v>70</v>
      </c>
      <c r="E42" s="98">
        <v>70</v>
      </c>
      <c r="F42" s="98">
        <f t="shared" ref="F42:F54" si="4">E42-D42</f>
        <v>0</v>
      </c>
      <c r="G42" s="125"/>
      <c r="H42" s="85" t="s">
        <v>185</v>
      </c>
    </row>
    <row r="43" spans="1:8" ht="31.5" customHeight="1">
      <c r="A43" s="99" t="s">
        <v>129</v>
      </c>
      <c r="B43" s="120" t="s">
        <v>105</v>
      </c>
      <c r="C43" s="95" t="s">
        <v>136</v>
      </c>
      <c r="D43" s="120">
        <v>2887</v>
      </c>
      <c r="E43" s="95">
        <v>2887</v>
      </c>
      <c r="F43" s="98">
        <f t="shared" si="4"/>
        <v>0</v>
      </c>
      <c r="G43" s="125"/>
      <c r="H43" s="19"/>
    </row>
    <row r="44" spans="1:8" ht="31.5">
      <c r="A44" s="97"/>
      <c r="B44" s="120" t="s">
        <v>80</v>
      </c>
      <c r="C44" s="95" t="s">
        <v>136</v>
      </c>
      <c r="D44" s="120">
        <v>851</v>
      </c>
      <c r="E44" s="95">
        <v>851</v>
      </c>
      <c r="F44" s="98">
        <f t="shared" si="4"/>
        <v>0</v>
      </c>
      <c r="G44" s="100" t="s">
        <v>310</v>
      </c>
      <c r="H44" s="19"/>
    </row>
    <row r="45" spans="1:8">
      <c r="A45" s="97"/>
      <c r="B45" s="120" t="s">
        <v>81</v>
      </c>
      <c r="C45" s="95" t="s">
        <v>136</v>
      </c>
      <c r="D45" s="120">
        <v>2036</v>
      </c>
      <c r="E45" s="95">
        <v>2036</v>
      </c>
      <c r="F45" s="98">
        <f t="shared" si="4"/>
        <v>0</v>
      </c>
      <c r="G45" s="100"/>
      <c r="H45" s="19"/>
    </row>
    <row r="46" spans="1:8">
      <c r="A46" s="99" t="s">
        <v>130</v>
      </c>
      <c r="B46" s="120" t="s">
        <v>82</v>
      </c>
      <c r="C46" s="95" t="s">
        <v>136</v>
      </c>
      <c r="D46" s="120">
        <v>100</v>
      </c>
      <c r="E46" s="95">
        <v>100</v>
      </c>
      <c r="F46" s="98">
        <f t="shared" si="4"/>
        <v>0</v>
      </c>
      <c r="G46" s="100"/>
      <c r="H46" s="19"/>
    </row>
    <row r="47" spans="1:8" ht="15.75" customHeight="1">
      <c r="A47" s="99" t="s">
        <v>131</v>
      </c>
      <c r="B47" s="120" t="s">
        <v>106</v>
      </c>
      <c r="C47" s="95"/>
      <c r="D47" s="120"/>
      <c r="E47" s="95"/>
      <c r="F47" s="98">
        <f t="shared" si="4"/>
        <v>0</v>
      </c>
      <c r="G47" s="100"/>
      <c r="H47" s="19"/>
    </row>
    <row r="48" spans="1:8">
      <c r="A48" s="99"/>
      <c r="B48" s="120" t="s">
        <v>83</v>
      </c>
      <c r="C48" s="95" t="s">
        <v>78</v>
      </c>
      <c r="D48" s="120">
        <v>25.3</v>
      </c>
      <c r="E48" s="95">
        <v>25.3</v>
      </c>
      <c r="F48" s="98">
        <f t="shared" si="4"/>
        <v>0</v>
      </c>
      <c r="G48" s="100"/>
      <c r="H48" s="19"/>
    </row>
    <row r="49" spans="1:8">
      <c r="A49" s="99"/>
      <c r="B49" s="120" t="s">
        <v>84</v>
      </c>
      <c r="C49" s="95" t="s">
        <v>78</v>
      </c>
      <c r="D49" s="120">
        <v>48.5</v>
      </c>
      <c r="E49" s="95">
        <v>48.5</v>
      </c>
      <c r="F49" s="98">
        <f t="shared" si="4"/>
        <v>0</v>
      </c>
      <c r="G49" s="100"/>
      <c r="H49" s="19"/>
    </row>
    <row r="50" spans="1:8">
      <c r="A50" s="99" t="s">
        <v>132</v>
      </c>
      <c r="B50" s="120" t="s">
        <v>72</v>
      </c>
      <c r="C50" s="95" t="s">
        <v>73</v>
      </c>
      <c r="D50" s="120">
        <v>77445</v>
      </c>
      <c r="E50" s="95">
        <v>77445</v>
      </c>
      <c r="F50" s="98">
        <f t="shared" si="4"/>
        <v>0</v>
      </c>
      <c r="G50" s="100"/>
      <c r="H50" s="19"/>
    </row>
    <row r="51" spans="1:8" ht="47.25" customHeight="1">
      <c r="A51" s="99" t="s">
        <v>133</v>
      </c>
      <c r="B51" s="120" t="s">
        <v>273</v>
      </c>
      <c r="C51" s="95" t="s">
        <v>78</v>
      </c>
      <c r="D51" s="120">
        <v>38.6</v>
      </c>
      <c r="E51" s="95">
        <v>38.6</v>
      </c>
      <c r="F51" s="98">
        <f t="shared" si="4"/>
        <v>0</v>
      </c>
      <c r="G51" s="125"/>
      <c r="H51" s="53"/>
    </row>
    <row r="52" spans="1:8" ht="47.25" customHeight="1">
      <c r="A52" s="99"/>
      <c r="B52" s="120" t="s">
        <v>85</v>
      </c>
      <c r="C52" s="95"/>
      <c r="D52" s="120">
        <v>81</v>
      </c>
      <c r="E52" s="120">
        <v>81</v>
      </c>
      <c r="F52" s="98">
        <f t="shared" si="4"/>
        <v>0</v>
      </c>
      <c r="G52" s="125"/>
      <c r="H52" s="53"/>
    </row>
    <row r="53" spans="1:8" ht="36.75" customHeight="1">
      <c r="A53" s="99" t="s">
        <v>134</v>
      </c>
      <c r="B53" s="120" t="s">
        <v>274</v>
      </c>
      <c r="C53" s="95" t="s">
        <v>136</v>
      </c>
      <c r="D53" s="120">
        <v>856</v>
      </c>
      <c r="E53" s="22">
        <v>856</v>
      </c>
      <c r="F53" s="98">
        <f t="shared" si="4"/>
        <v>0</v>
      </c>
      <c r="G53" s="100"/>
      <c r="H53" s="53"/>
    </row>
    <row r="54" spans="1:8" ht="48.75" customHeight="1">
      <c r="A54" s="99" t="s">
        <v>135</v>
      </c>
      <c r="B54" s="120" t="s">
        <v>261</v>
      </c>
      <c r="C54" s="95" t="s">
        <v>138</v>
      </c>
      <c r="D54" s="120">
        <v>21201</v>
      </c>
      <c r="E54" s="95">
        <v>23826</v>
      </c>
      <c r="F54" s="98">
        <f t="shared" si="4"/>
        <v>2625</v>
      </c>
      <c r="G54" s="157" t="s">
        <v>311</v>
      </c>
      <c r="H54" s="53"/>
    </row>
    <row r="55" spans="1:8">
      <c r="A55" s="207" t="s">
        <v>208</v>
      </c>
      <c r="B55" s="208"/>
      <c r="C55" s="208"/>
      <c r="D55" s="208"/>
      <c r="E55" s="208"/>
      <c r="F55" s="208"/>
      <c r="G55" s="209"/>
    </row>
    <row r="56" spans="1:8" ht="76.5" customHeight="1" thickBot="1">
      <c r="A56" s="101" t="s">
        <v>210</v>
      </c>
      <c r="B56" s="147" t="s">
        <v>277</v>
      </c>
      <c r="C56" s="96" t="s">
        <v>209</v>
      </c>
      <c r="D56" s="96">
        <v>120</v>
      </c>
      <c r="E56" s="96">
        <v>150</v>
      </c>
      <c r="F56" s="112">
        <f>E56-D56</f>
        <v>30</v>
      </c>
      <c r="G56" s="102"/>
    </row>
    <row r="57" spans="1:8">
      <c r="A57" s="92"/>
      <c r="B57" s="93"/>
      <c r="C57" s="93"/>
      <c r="D57" s="93"/>
      <c r="E57" s="93"/>
      <c r="F57" s="93"/>
      <c r="G57" s="94"/>
    </row>
    <row r="62" spans="1:8">
      <c r="E62" s="103"/>
    </row>
  </sheetData>
  <mergeCells count="17">
    <mergeCell ref="A7:G7"/>
    <mergeCell ref="A11:G11"/>
    <mergeCell ref="G32:G35"/>
    <mergeCell ref="A1:G1"/>
    <mergeCell ref="A2:G2"/>
    <mergeCell ref="A4:A5"/>
    <mergeCell ref="B4:B5"/>
    <mergeCell ref="E3:G3"/>
    <mergeCell ref="C4:C5"/>
    <mergeCell ref="D4:G4"/>
    <mergeCell ref="L18:N18"/>
    <mergeCell ref="A55:G55"/>
    <mergeCell ref="K20:N20"/>
    <mergeCell ref="A19:G19"/>
    <mergeCell ref="A26:G26"/>
    <mergeCell ref="A36:G36"/>
    <mergeCell ref="A40:G40"/>
  </mergeCells>
  <hyperlinks>
    <hyperlink ref="A7" location="P542" display="P542"/>
    <hyperlink ref="A11" location="P690" display="P690"/>
    <hyperlink ref="A26" location="P905" display="P905"/>
    <hyperlink ref="A36" location="P1122" display="P1122"/>
    <hyperlink ref="A40" location="P1236" display="P1236"/>
    <hyperlink ref="A55" location="P542" display="P542"/>
  </hyperlinks>
  <printOptions horizontalCentered="1"/>
  <pageMargins left="0" right="0" top="0" bottom="0" header="0" footer="0"/>
  <pageSetup paperSize="9" scale="53" fitToHeight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160"/>
  <sheetViews>
    <sheetView tabSelected="1" topLeftCell="F88" workbookViewId="0">
      <selection activeCell="J107" sqref="J107"/>
    </sheetView>
  </sheetViews>
  <sheetFormatPr defaultColWidth="9.140625" defaultRowHeight="15.75"/>
  <cols>
    <col min="1" max="1" width="4.42578125" style="4" bestFit="1" customWidth="1"/>
    <col min="2" max="2" width="42" style="2" customWidth="1"/>
    <col min="3" max="3" width="9" style="2" customWidth="1"/>
    <col min="4" max="4" width="15.28515625" style="2" customWidth="1"/>
    <col min="5" max="5" width="12" style="2" customWidth="1"/>
    <col min="6" max="6" width="12.85546875" style="2" customWidth="1"/>
    <col min="7" max="7" width="10.5703125" style="2" customWidth="1"/>
    <col min="8" max="8" width="13.85546875" style="3" customWidth="1"/>
    <col min="9" max="9" width="14.7109375" style="3" customWidth="1"/>
    <col min="10" max="10" width="12.5703125" style="1" customWidth="1"/>
    <col min="11" max="11" width="11.85546875" style="1" customWidth="1"/>
    <col min="12" max="12" width="12.7109375" style="1" customWidth="1"/>
    <col min="13" max="13" width="9.5703125" style="1" customWidth="1"/>
    <col min="14" max="14" width="10.7109375" style="1" customWidth="1"/>
    <col min="15" max="15" width="12.85546875" style="1" customWidth="1"/>
    <col min="16" max="16" width="11.7109375" style="1" customWidth="1"/>
    <col min="17" max="17" width="13.28515625" style="1" customWidth="1"/>
    <col min="18" max="18" width="11.140625" style="1" customWidth="1"/>
    <col min="19" max="19" width="11.42578125" style="1" customWidth="1"/>
    <col min="20" max="20" width="9.140625" style="1"/>
    <col min="21" max="21" width="11" style="1" bestFit="1" customWidth="1"/>
    <col min="22" max="22" width="12.85546875" style="1" customWidth="1"/>
    <col min="23" max="23" width="13.140625" style="1" customWidth="1"/>
    <col min="24" max="16384" width="9.140625" style="1"/>
  </cols>
  <sheetData>
    <row r="1" spans="1:24" ht="33" customHeight="1">
      <c r="A1" s="228" t="s">
        <v>52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</row>
    <row r="2" spans="1:24" ht="42.75" customHeight="1">
      <c r="A2" s="229" t="s">
        <v>298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U2" s="218"/>
      <c r="V2" s="218"/>
      <c r="W2" s="218"/>
      <c r="X2" s="218"/>
    </row>
    <row r="3" spans="1:24" ht="19.5" customHeight="1">
      <c r="Q3" s="230" t="s">
        <v>53</v>
      </c>
      <c r="R3" s="230"/>
      <c r="S3" s="230"/>
    </row>
    <row r="4" spans="1:24" ht="15.75" customHeight="1">
      <c r="A4" s="196" t="s">
        <v>37</v>
      </c>
      <c r="B4" s="231" t="s">
        <v>40</v>
      </c>
      <c r="C4" s="222" t="s">
        <v>41</v>
      </c>
      <c r="D4" s="222" t="s">
        <v>42</v>
      </c>
      <c r="E4" s="222"/>
      <c r="F4" s="222"/>
      <c r="G4" s="222"/>
      <c r="H4" s="222"/>
      <c r="I4" s="232" t="s">
        <v>43</v>
      </c>
      <c r="J4" s="222" t="s">
        <v>44</v>
      </c>
      <c r="K4" s="222"/>
      <c r="L4" s="222"/>
      <c r="M4" s="222"/>
      <c r="N4" s="222"/>
      <c r="O4" s="222" t="s">
        <v>45</v>
      </c>
      <c r="P4" s="222"/>
      <c r="Q4" s="222"/>
      <c r="R4" s="222"/>
      <c r="S4" s="222"/>
    </row>
    <row r="5" spans="1:24">
      <c r="A5" s="196"/>
      <c r="B5" s="231"/>
      <c r="C5" s="222"/>
      <c r="D5" s="222" t="s">
        <v>46</v>
      </c>
      <c r="E5" s="222" t="s">
        <v>47</v>
      </c>
      <c r="F5" s="222"/>
      <c r="G5" s="222"/>
      <c r="H5" s="222"/>
      <c r="I5" s="232"/>
      <c r="J5" s="222" t="s">
        <v>46</v>
      </c>
      <c r="K5" s="222" t="s">
        <v>47</v>
      </c>
      <c r="L5" s="222"/>
      <c r="M5" s="222"/>
      <c r="N5" s="222"/>
      <c r="O5" s="222" t="s">
        <v>46</v>
      </c>
      <c r="P5" s="222" t="s">
        <v>47</v>
      </c>
      <c r="Q5" s="222"/>
      <c r="R5" s="222"/>
      <c r="S5" s="222"/>
    </row>
    <row r="6" spans="1:24" ht="74.25">
      <c r="A6" s="196"/>
      <c r="B6" s="231"/>
      <c r="C6" s="222"/>
      <c r="D6" s="222"/>
      <c r="E6" s="55" t="s">
        <v>48</v>
      </c>
      <c r="F6" s="55" t="s">
        <v>49</v>
      </c>
      <c r="G6" s="55" t="s">
        <v>50</v>
      </c>
      <c r="H6" s="55" t="s">
        <v>51</v>
      </c>
      <c r="I6" s="232"/>
      <c r="J6" s="222"/>
      <c r="K6" s="55" t="s">
        <v>48</v>
      </c>
      <c r="L6" s="55" t="s">
        <v>49</v>
      </c>
      <c r="M6" s="55" t="s">
        <v>50</v>
      </c>
      <c r="N6" s="55" t="s">
        <v>51</v>
      </c>
      <c r="O6" s="222"/>
      <c r="P6" s="55" t="s">
        <v>48</v>
      </c>
      <c r="Q6" s="55" t="s">
        <v>49</v>
      </c>
      <c r="R6" s="55" t="s">
        <v>50</v>
      </c>
      <c r="S6" s="55" t="s">
        <v>51</v>
      </c>
    </row>
    <row r="7" spans="1:24" ht="30">
      <c r="A7" s="128">
        <v>1</v>
      </c>
      <c r="B7" s="126">
        <v>2</v>
      </c>
      <c r="C7" s="126">
        <v>3</v>
      </c>
      <c r="D7" s="126">
        <v>4</v>
      </c>
      <c r="E7" s="126">
        <v>5</v>
      </c>
      <c r="F7" s="126">
        <v>6</v>
      </c>
      <c r="G7" s="126">
        <v>7</v>
      </c>
      <c r="H7" s="126">
        <v>8</v>
      </c>
      <c r="I7" s="88">
        <v>9</v>
      </c>
      <c r="J7" s="126">
        <v>10</v>
      </c>
      <c r="K7" s="126">
        <v>11</v>
      </c>
      <c r="L7" s="126">
        <v>12</v>
      </c>
      <c r="M7" s="126">
        <v>13</v>
      </c>
      <c r="N7" s="126">
        <v>14</v>
      </c>
      <c r="O7" s="126">
        <v>15</v>
      </c>
      <c r="P7" s="126">
        <v>16</v>
      </c>
      <c r="Q7" s="126">
        <v>17</v>
      </c>
      <c r="R7" s="126">
        <v>18</v>
      </c>
      <c r="S7" s="126">
        <v>19</v>
      </c>
      <c r="W7" s="156" t="s">
        <v>333</v>
      </c>
    </row>
    <row r="8" spans="1:24" ht="15.75" customHeight="1">
      <c r="A8" s="233" t="s">
        <v>139</v>
      </c>
      <c r="B8" s="233"/>
      <c r="C8" s="233"/>
      <c r="D8" s="233"/>
      <c r="E8" s="233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3"/>
      <c r="S8" s="233"/>
    </row>
    <row r="9" spans="1:24" ht="15.75" customHeight="1">
      <c r="A9" s="196" t="s">
        <v>140</v>
      </c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</row>
    <row r="10" spans="1:24" ht="110.25">
      <c r="A10" s="141">
        <v>1</v>
      </c>
      <c r="B10" s="56" t="s">
        <v>198</v>
      </c>
      <c r="C10" s="234" t="s">
        <v>54</v>
      </c>
      <c r="D10" s="5">
        <f>E10+F10+G10+H10</f>
        <v>17932.8</v>
      </c>
      <c r="E10" s="5"/>
      <c r="F10" s="5">
        <v>17932.8</v>
      </c>
      <c r="G10" s="22"/>
      <c r="H10" s="8"/>
      <c r="I10" s="89">
        <v>14999.2</v>
      </c>
      <c r="J10" s="57">
        <f>L10</f>
        <v>14999.2</v>
      </c>
      <c r="K10" s="22"/>
      <c r="L10" s="57">
        <v>14999.2</v>
      </c>
      <c r="M10" s="58"/>
      <c r="N10" s="58"/>
      <c r="O10" s="57">
        <f>Q10</f>
        <v>14999.2</v>
      </c>
      <c r="P10" s="62"/>
      <c r="Q10" s="57">
        <v>14999.2</v>
      </c>
      <c r="R10" s="58"/>
      <c r="S10" s="58"/>
      <c r="T10" s="1" t="s">
        <v>312</v>
      </c>
      <c r="W10" s="27">
        <f>J10-O10</f>
        <v>0</v>
      </c>
    </row>
    <row r="11" spans="1:24" ht="114" customHeight="1">
      <c r="A11" s="141">
        <v>2</v>
      </c>
      <c r="B11" s="56" t="s">
        <v>171</v>
      </c>
      <c r="C11" s="234"/>
      <c r="D11" s="5">
        <f t="shared" ref="D11" si="0">E11+F11+G11+H11</f>
        <v>1650</v>
      </c>
      <c r="E11" s="5"/>
      <c r="F11" s="5">
        <v>1650</v>
      </c>
      <c r="G11" s="5"/>
      <c r="H11" s="5"/>
      <c r="I11" s="89">
        <v>1650</v>
      </c>
      <c r="J11" s="57">
        <v>1650</v>
      </c>
      <c r="K11" s="58"/>
      <c r="L11" s="57">
        <v>1650</v>
      </c>
      <c r="M11" s="58"/>
      <c r="N11" s="58"/>
      <c r="O11" s="22">
        <v>1650</v>
      </c>
      <c r="P11" s="22"/>
      <c r="Q11" s="57">
        <v>1650</v>
      </c>
      <c r="R11" s="58"/>
      <c r="S11" s="58"/>
      <c r="T11" s="1">
        <v>244</v>
      </c>
      <c r="W11" s="27">
        <f t="shared" ref="W11:W74" si="1">J11-O11</f>
        <v>0</v>
      </c>
    </row>
    <row r="12" spans="1:24">
      <c r="A12" s="142"/>
      <c r="B12" s="7" t="s">
        <v>2</v>
      </c>
      <c r="C12" s="7"/>
      <c r="D12" s="6">
        <f t="shared" ref="D12:S12" si="2">SUM(D10:D11)</f>
        <v>19582.8</v>
      </c>
      <c r="E12" s="6">
        <f t="shared" si="2"/>
        <v>0</v>
      </c>
      <c r="F12" s="6">
        <f t="shared" si="2"/>
        <v>19582.8</v>
      </c>
      <c r="G12" s="8">
        <f t="shared" si="2"/>
        <v>0</v>
      </c>
      <c r="H12" s="8">
        <f t="shared" si="2"/>
        <v>0</v>
      </c>
      <c r="I12" s="90">
        <f t="shared" si="2"/>
        <v>16649.2</v>
      </c>
      <c r="J12" s="127">
        <f t="shared" ref="J12" si="3">K12+L12+M12+N12</f>
        <v>16649.2</v>
      </c>
      <c r="K12" s="8">
        <f t="shared" si="2"/>
        <v>0</v>
      </c>
      <c r="L12" s="8">
        <f t="shared" si="2"/>
        <v>16649.2</v>
      </c>
      <c r="M12" s="8">
        <f t="shared" si="2"/>
        <v>0</v>
      </c>
      <c r="N12" s="8">
        <f t="shared" si="2"/>
        <v>0</v>
      </c>
      <c r="O12" s="59">
        <f t="shared" ref="O12" si="4">P12+Q12+R12+S12</f>
        <v>16649.2</v>
      </c>
      <c r="P12" s="8">
        <f t="shared" si="2"/>
        <v>0</v>
      </c>
      <c r="Q12" s="8">
        <f t="shared" si="2"/>
        <v>16649.2</v>
      </c>
      <c r="R12" s="8">
        <f t="shared" si="2"/>
        <v>0</v>
      </c>
      <c r="S12" s="8">
        <f t="shared" si="2"/>
        <v>0</v>
      </c>
      <c r="W12" s="27">
        <f t="shared" si="1"/>
        <v>0</v>
      </c>
    </row>
    <row r="13" spans="1:24" ht="15.75" customHeight="1">
      <c r="A13" s="204" t="s">
        <v>141</v>
      </c>
      <c r="B13" s="204"/>
      <c r="C13" s="204"/>
      <c r="D13" s="204"/>
      <c r="E13" s="204"/>
      <c r="F13" s="204"/>
      <c r="G13" s="204"/>
      <c r="H13" s="204"/>
      <c r="I13" s="204"/>
      <c r="J13" s="204"/>
      <c r="K13" s="204"/>
      <c r="L13" s="204"/>
      <c r="M13" s="204"/>
      <c r="N13" s="204"/>
      <c r="O13" s="204"/>
      <c r="P13" s="204"/>
      <c r="Q13" s="204"/>
      <c r="R13" s="204"/>
      <c r="S13" s="204"/>
      <c r="W13" s="27">
        <f t="shared" si="1"/>
        <v>0</v>
      </c>
    </row>
    <row r="14" spans="1:24" ht="94.5">
      <c r="A14" s="143" t="s">
        <v>161</v>
      </c>
      <c r="B14" s="60" t="s">
        <v>174</v>
      </c>
      <c r="C14" s="15"/>
      <c r="D14" s="5">
        <f>E14+F14+G14+H14</f>
        <v>28274.799999999999</v>
      </c>
      <c r="E14" s="22"/>
      <c r="F14" s="5">
        <v>28274.799999999999</v>
      </c>
      <c r="G14" s="22"/>
      <c r="H14" s="8"/>
      <c r="I14" s="89">
        <v>28365.9</v>
      </c>
      <c r="J14" s="57">
        <f>L14</f>
        <v>28365.9</v>
      </c>
      <c r="K14" s="22"/>
      <c r="L14" s="5">
        <v>28365.9</v>
      </c>
      <c r="M14" s="58"/>
      <c r="N14" s="58"/>
      <c r="O14" s="57">
        <f>Q14</f>
        <v>28365.9</v>
      </c>
      <c r="P14" s="57"/>
      <c r="Q14" s="5">
        <v>28365.9</v>
      </c>
      <c r="R14" s="58"/>
      <c r="S14" s="58"/>
      <c r="T14" s="78" t="s">
        <v>313</v>
      </c>
      <c r="W14" s="27">
        <f t="shared" si="1"/>
        <v>0</v>
      </c>
    </row>
    <row r="15" spans="1:24" ht="100.5" customHeight="1">
      <c r="A15" s="143" t="s">
        <v>162</v>
      </c>
      <c r="B15" s="60" t="s">
        <v>197</v>
      </c>
      <c r="C15" s="15"/>
      <c r="D15" s="5">
        <f t="shared" ref="D15" si="5">E15+F15+G15+H15</f>
        <v>934.1</v>
      </c>
      <c r="E15" s="22"/>
      <c r="F15" s="5">
        <v>934.1</v>
      </c>
      <c r="G15" s="22"/>
      <c r="H15" s="8"/>
      <c r="I15" s="89">
        <v>1525.6</v>
      </c>
      <c r="J15" s="57">
        <v>1525.6</v>
      </c>
      <c r="K15" s="57"/>
      <c r="L15" s="5">
        <v>1525.6</v>
      </c>
      <c r="M15" s="58"/>
      <c r="N15" s="58"/>
      <c r="O15" s="5">
        <v>1525.6</v>
      </c>
      <c r="P15" s="22"/>
      <c r="Q15" s="5">
        <v>1525.6</v>
      </c>
      <c r="R15" s="58"/>
      <c r="S15" s="58"/>
      <c r="T15" s="1">
        <v>244</v>
      </c>
      <c r="U15" s="25"/>
      <c r="W15" s="27">
        <f t="shared" si="1"/>
        <v>0</v>
      </c>
    </row>
    <row r="16" spans="1:24">
      <c r="A16" s="144"/>
      <c r="B16" s="7" t="s">
        <v>3</v>
      </c>
      <c r="C16" s="7"/>
      <c r="D16" s="6">
        <f>SUM(D14:D15)</f>
        <v>29208.899999999998</v>
      </c>
      <c r="E16" s="6">
        <f t="shared" ref="E16:S16" si="6">SUM(E14:E15)</f>
        <v>0</v>
      </c>
      <c r="F16" s="6">
        <f t="shared" si="6"/>
        <v>29208.899999999998</v>
      </c>
      <c r="G16" s="6">
        <f t="shared" si="6"/>
        <v>0</v>
      </c>
      <c r="H16" s="6">
        <f t="shared" si="6"/>
        <v>0</v>
      </c>
      <c r="I16" s="91">
        <f t="shared" si="6"/>
        <v>29891.5</v>
      </c>
      <c r="J16" s="6">
        <f t="shared" si="6"/>
        <v>29891.5</v>
      </c>
      <c r="K16" s="6">
        <f t="shared" si="6"/>
        <v>0</v>
      </c>
      <c r="L16" s="6">
        <f t="shared" si="6"/>
        <v>29891.5</v>
      </c>
      <c r="M16" s="6">
        <f t="shared" si="6"/>
        <v>0</v>
      </c>
      <c r="N16" s="6">
        <f t="shared" si="6"/>
        <v>0</v>
      </c>
      <c r="O16" s="6">
        <f t="shared" si="6"/>
        <v>29891.5</v>
      </c>
      <c r="P16" s="6">
        <f t="shared" si="6"/>
        <v>0</v>
      </c>
      <c r="Q16" s="6">
        <f t="shared" si="6"/>
        <v>29891.5</v>
      </c>
      <c r="R16" s="6">
        <f t="shared" si="6"/>
        <v>0</v>
      </c>
      <c r="S16" s="6">
        <f t="shared" si="6"/>
        <v>0</v>
      </c>
      <c r="T16" s="28">
        <f>I16+I12</f>
        <v>46540.7</v>
      </c>
      <c r="U16" s="28">
        <f t="shared" ref="U16" si="7">J16+J12</f>
        <v>46540.7</v>
      </c>
      <c r="V16" s="28">
        <f>O12+O16</f>
        <v>46540.7</v>
      </c>
      <c r="W16" s="27">
        <f t="shared" si="1"/>
        <v>0</v>
      </c>
    </row>
    <row r="17" spans="1:23" ht="15.75" customHeight="1">
      <c r="A17" s="204" t="s">
        <v>142</v>
      </c>
      <c r="B17" s="204"/>
      <c r="C17" s="204"/>
      <c r="D17" s="204"/>
      <c r="E17" s="204"/>
      <c r="F17" s="204"/>
      <c r="G17" s="204"/>
      <c r="H17" s="204"/>
      <c r="I17" s="204"/>
      <c r="J17" s="204"/>
      <c r="K17" s="204"/>
      <c r="L17" s="204"/>
      <c r="M17" s="204"/>
      <c r="N17" s="204"/>
      <c r="O17" s="204"/>
      <c r="P17" s="204"/>
      <c r="Q17" s="204"/>
      <c r="R17" s="204"/>
      <c r="S17" s="204"/>
      <c r="W17" s="27">
        <f t="shared" si="1"/>
        <v>0</v>
      </c>
    </row>
    <row r="18" spans="1:23" ht="189">
      <c r="A18" s="60" t="s">
        <v>163</v>
      </c>
      <c r="B18" s="60" t="s">
        <v>169</v>
      </c>
      <c r="C18" s="14"/>
      <c r="D18" s="5">
        <f>E18+F18+G18+H18</f>
        <v>393207.9</v>
      </c>
      <c r="E18" s="22"/>
      <c r="F18" s="5">
        <v>393207.9</v>
      </c>
      <c r="G18" s="6"/>
      <c r="H18" s="5">
        <v>0</v>
      </c>
      <c r="I18" s="89">
        <v>343772.2</v>
      </c>
      <c r="J18" s="57">
        <v>343772.2</v>
      </c>
      <c r="K18" s="61"/>
      <c r="L18" s="57">
        <v>343772.2</v>
      </c>
      <c r="M18" s="56"/>
      <c r="N18" s="56"/>
      <c r="O18" s="57">
        <v>343772.2</v>
      </c>
      <c r="P18" s="56"/>
      <c r="Q18" s="57">
        <v>343772.2</v>
      </c>
      <c r="R18" s="56"/>
      <c r="S18" s="61"/>
      <c r="T18" s="1">
        <v>611</v>
      </c>
      <c r="W18" s="27">
        <f t="shared" si="1"/>
        <v>0</v>
      </c>
    </row>
    <row r="19" spans="1:23" ht="126">
      <c r="A19" s="60" t="s">
        <v>164</v>
      </c>
      <c r="B19" s="60" t="s">
        <v>143</v>
      </c>
      <c r="C19" s="15"/>
      <c r="D19" s="5">
        <f>E19+F19+G19+H19</f>
        <v>10422.200000000001</v>
      </c>
      <c r="E19" s="22"/>
      <c r="F19" s="5">
        <v>10422.200000000001</v>
      </c>
      <c r="G19" s="22"/>
      <c r="H19" s="6"/>
      <c r="I19" s="89">
        <v>11571.3</v>
      </c>
      <c r="J19" s="57">
        <v>11571.3</v>
      </c>
      <c r="K19" s="23"/>
      <c r="L19" s="57">
        <v>11571.3</v>
      </c>
      <c r="M19" s="56"/>
      <c r="N19" s="56"/>
      <c r="O19" s="57">
        <v>11571.3</v>
      </c>
      <c r="P19" s="56"/>
      <c r="Q19" s="57">
        <v>11571.3</v>
      </c>
      <c r="R19" s="56"/>
      <c r="S19" s="23"/>
      <c r="T19" s="1">
        <v>612</v>
      </c>
      <c r="W19" s="27">
        <f t="shared" si="1"/>
        <v>0</v>
      </c>
    </row>
    <row r="20" spans="1:23">
      <c r="A20" s="142"/>
      <c r="B20" s="7" t="s">
        <v>6</v>
      </c>
      <c r="C20" s="14"/>
      <c r="D20" s="6">
        <f t="shared" ref="D20:S20" si="8">SUM(D18:D19)</f>
        <v>403630.10000000003</v>
      </c>
      <c r="E20" s="6">
        <f t="shared" si="8"/>
        <v>0</v>
      </c>
      <c r="F20" s="6">
        <f t="shared" si="8"/>
        <v>403630.10000000003</v>
      </c>
      <c r="G20" s="6">
        <f t="shared" si="8"/>
        <v>0</v>
      </c>
      <c r="H20" s="6">
        <f t="shared" si="8"/>
        <v>0</v>
      </c>
      <c r="I20" s="91">
        <f>SUM(I18:I19)</f>
        <v>355343.5</v>
      </c>
      <c r="J20" s="6">
        <f t="shared" si="8"/>
        <v>355343.5</v>
      </c>
      <c r="K20" s="6">
        <f t="shared" si="8"/>
        <v>0</v>
      </c>
      <c r="L20" s="6">
        <f t="shared" si="8"/>
        <v>355343.5</v>
      </c>
      <c r="M20" s="6">
        <f t="shared" si="8"/>
        <v>0</v>
      </c>
      <c r="N20" s="6">
        <f t="shared" si="8"/>
        <v>0</v>
      </c>
      <c r="O20" s="6">
        <f t="shared" si="8"/>
        <v>355343.5</v>
      </c>
      <c r="P20" s="6">
        <f t="shared" si="8"/>
        <v>0</v>
      </c>
      <c r="Q20" s="6">
        <f t="shared" si="8"/>
        <v>355343.5</v>
      </c>
      <c r="R20" s="6">
        <f t="shared" si="8"/>
        <v>0</v>
      </c>
      <c r="S20" s="6">
        <f t="shared" si="8"/>
        <v>0</v>
      </c>
      <c r="W20" s="27">
        <f t="shared" si="1"/>
        <v>0</v>
      </c>
    </row>
    <row r="21" spans="1:23" ht="15.75" customHeight="1">
      <c r="A21" s="196" t="s">
        <v>7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W21" s="27">
        <f t="shared" si="1"/>
        <v>0</v>
      </c>
    </row>
    <row r="22" spans="1:23" ht="47.25">
      <c r="A22" s="141">
        <v>7</v>
      </c>
      <c r="B22" s="15" t="s">
        <v>195</v>
      </c>
      <c r="C22" s="15"/>
      <c r="D22" s="6">
        <f>E22+F22+G22+H22</f>
        <v>0</v>
      </c>
      <c r="E22" s="57">
        <v>0</v>
      </c>
      <c r="F22" s="5">
        <v>0</v>
      </c>
      <c r="G22" s="127"/>
      <c r="H22" s="6"/>
      <c r="I22" s="91">
        <v>0</v>
      </c>
      <c r="J22" s="57">
        <f>K22+L22+M22+N22</f>
        <v>0</v>
      </c>
      <c r="K22" s="23"/>
      <c r="L22" s="23"/>
      <c r="M22" s="23"/>
      <c r="N22" s="23"/>
      <c r="O22" s="62">
        <f>P22+Q22+R22+S22</f>
        <v>0</v>
      </c>
      <c r="P22" s="23"/>
      <c r="Q22" s="23"/>
      <c r="R22" s="23"/>
      <c r="S22" s="23"/>
      <c r="W22" s="27">
        <f t="shared" si="1"/>
        <v>0</v>
      </c>
    </row>
    <row r="23" spans="1:23" ht="15.75" customHeight="1">
      <c r="A23" s="196" t="s">
        <v>8</v>
      </c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W23" s="27">
        <f t="shared" si="1"/>
        <v>0</v>
      </c>
    </row>
    <row r="24" spans="1:23" ht="94.5">
      <c r="A24" s="141">
        <v>8</v>
      </c>
      <c r="B24" s="14" t="s">
        <v>9</v>
      </c>
      <c r="C24" s="14"/>
      <c r="D24" s="6">
        <f>E24+F24+G24+H24</f>
        <v>0</v>
      </c>
      <c r="E24" s="57"/>
      <c r="F24" s="5"/>
      <c r="G24" s="127"/>
      <c r="H24" s="6"/>
      <c r="I24" s="91">
        <v>0</v>
      </c>
      <c r="J24" s="57">
        <f>K24+L24+M24+N24</f>
        <v>0</v>
      </c>
      <c r="K24" s="23"/>
      <c r="L24" s="23"/>
      <c r="M24" s="23"/>
      <c r="N24" s="23"/>
      <c r="O24" s="62">
        <f>P24+Q24+R24+S24</f>
        <v>0</v>
      </c>
      <c r="P24" s="23"/>
      <c r="Q24" s="23"/>
      <c r="R24" s="23"/>
      <c r="S24" s="23"/>
      <c r="W24" s="27">
        <f t="shared" si="1"/>
        <v>0</v>
      </c>
    </row>
    <row r="25" spans="1:23">
      <c r="A25" s="204" t="s">
        <v>144</v>
      </c>
      <c r="B25" s="204"/>
      <c r="C25" s="204"/>
      <c r="D25" s="204"/>
      <c r="E25" s="204"/>
      <c r="F25" s="204"/>
      <c r="G25" s="204"/>
      <c r="H25" s="204"/>
      <c r="I25" s="204"/>
      <c r="J25" s="204"/>
      <c r="K25" s="204"/>
      <c r="L25" s="204"/>
      <c r="M25" s="204"/>
      <c r="N25" s="204"/>
      <c r="O25" s="204"/>
      <c r="P25" s="204"/>
      <c r="Q25" s="204"/>
      <c r="R25" s="204"/>
      <c r="S25" s="204"/>
      <c r="W25" s="27">
        <f t="shared" si="1"/>
        <v>0</v>
      </c>
    </row>
    <row r="26" spans="1:23" ht="78.75">
      <c r="A26" s="143" t="s">
        <v>145</v>
      </c>
      <c r="B26" s="60" t="s">
        <v>170</v>
      </c>
      <c r="C26" s="14"/>
      <c r="D26" s="6">
        <f>E26+F26+G26+H26</f>
        <v>26816.5</v>
      </c>
      <c r="E26" s="22"/>
      <c r="F26" s="5">
        <v>26816.5</v>
      </c>
      <c r="G26" s="22"/>
      <c r="H26" s="6"/>
      <c r="I26" s="89">
        <v>38174.300000000003</v>
      </c>
      <c r="J26" s="57">
        <v>38174.300000000003</v>
      </c>
      <c r="K26" s="56"/>
      <c r="L26" s="57">
        <v>38174.300000000003</v>
      </c>
      <c r="M26" s="56"/>
      <c r="N26" s="56"/>
      <c r="O26" s="57">
        <v>38174.300000000003</v>
      </c>
      <c r="P26" s="56"/>
      <c r="Q26" s="57">
        <v>38174.300000000003</v>
      </c>
      <c r="R26" s="56"/>
      <c r="S26" s="56"/>
      <c r="W26" s="27">
        <f t="shared" si="1"/>
        <v>0</v>
      </c>
    </row>
    <row r="27" spans="1:23" ht="78.75">
      <c r="A27" s="143" t="s">
        <v>146</v>
      </c>
      <c r="B27" s="60" t="s">
        <v>147</v>
      </c>
      <c r="C27" s="14"/>
      <c r="D27" s="6">
        <f t="shared" ref="D27:D30" si="9">E27+F27+G27+H27</f>
        <v>40586.199999999997</v>
      </c>
      <c r="E27" s="22"/>
      <c r="F27" s="5">
        <v>40586.199999999997</v>
      </c>
      <c r="G27" s="22"/>
      <c r="H27" s="6"/>
      <c r="I27" s="89">
        <v>29161.996999999999</v>
      </c>
      <c r="J27" s="57">
        <v>29162</v>
      </c>
      <c r="K27" s="56"/>
      <c r="L27" s="57">
        <v>29162</v>
      </c>
      <c r="M27" s="56"/>
      <c r="N27" s="56"/>
      <c r="O27" s="57">
        <v>29162</v>
      </c>
      <c r="P27" s="56"/>
      <c r="Q27" s="57">
        <v>29162</v>
      </c>
      <c r="R27" s="56"/>
      <c r="S27" s="56"/>
      <c r="T27" s="1" t="s">
        <v>244</v>
      </c>
      <c r="U27" s="28"/>
      <c r="V27" s="28"/>
      <c r="W27" s="27">
        <f t="shared" si="1"/>
        <v>0</v>
      </c>
    </row>
    <row r="28" spans="1:23">
      <c r="A28" s="143"/>
      <c r="B28" s="7" t="s">
        <v>165</v>
      </c>
      <c r="C28" s="14"/>
      <c r="D28" s="6">
        <f>E28+F28+G28+H28</f>
        <v>67402.7</v>
      </c>
      <c r="E28" s="22"/>
      <c r="F28" s="5">
        <f>SUM(F26:F27)</f>
        <v>67402.7</v>
      </c>
      <c r="G28" s="5">
        <f t="shared" ref="G28:I28" si="10">SUM(G26:G27)</f>
        <v>0</v>
      </c>
      <c r="H28" s="5">
        <f t="shared" si="10"/>
        <v>0</v>
      </c>
      <c r="I28" s="91">
        <f t="shared" si="10"/>
        <v>67336.297000000006</v>
      </c>
      <c r="J28" s="5">
        <v>67336.3</v>
      </c>
      <c r="K28" s="5"/>
      <c r="L28" s="5">
        <v>67336.3</v>
      </c>
      <c r="M28" s="5"/>
      <c r="N28" s="5"/>
      <c r="O28" s="5">
        <v>67336.3</v>
      </c>
      <c r="P28" s="5"/>
      <c r="Q28" s="5">
        <v>67336.3</v>
      </c>
      <c r="R28" s="5"/>
      <c r="S28" s="5"/>
      <c r="W28" s="27">
        <f t="shared" si="1"/>
        <v>0</v>
      </c>
    </row>
    <row r="29" spans="1:23">
      <c r="A29" s="143"/>
      <c r="B29" s="7"/>
      <c r="C29" s="14"/>
      <c r="D29" s="6"/>
      <c r="E29" s="22"/>
      <c r="F29" s="5"/>
      <c r="G29" s="5"/>
      <c r="H29" s="5"/>
      <c r="I29" s="91">
        <f>I20+I28</f>
        <v>422679.79700000002</v>
      </c>
      <c r="J29" s="91">
        <f t="shared" ref="J29:S29" si="11">J20+J28</f>
        <v>422679.8</v>
      </c>
      <c r="K29" s="91">
        <f t="shared" si="11"/>
        <v>0</v>
      </c>
      <c r="L29" s="91">
        <f t="shared" si="11"/>
        <v>422679.8</v>
      </c>
      <c r="M29" s="91">
        <f t="shared" si="11"/>
        <v>0</v>
      </c>
      <c r="N29" s="91">
        <f t="shared" si="11"/>
        <v>0</v>
      </c>
      <c r="O29" s="91">
        <f t="shared" si="11"/>
        <v>422679.8</v>
      </c>
      <c r="P29" s="91">
        <f t="shared" si="11"/>
        <v>0</v>
      </c>
      <c r="Q29" s="91">
        <f t="shared" si="11"/>
        <v>422679.8</v>
      </c>
      <c r="R29" s="91">
        <f t="shared" si="11"/>
        <v>0</v>
      </c>
      <c r="S29" s="91">
        <f t="shared" si="11"/>
        <v>0</v>
      </c>
      <c r="W29" s="27">
        <f t="shared" si="1"/>
        <v>0</v>
      </c>
    </row>
    <row r="30" spans="1:23">
      <c r="A30" s="142"/>
      <c r="B30" s="7" t="s">
        <v>10</v>
      </c>
      <c r="C30" s="7"/>
      <c r="D30" s="63">
        <f t="shared" si="9"/>
        <v>519824.50000000006</v>
      </c>
      <c r="E30" s="6">
        <f>E12+E16+E20+E22+E24</f>
        <v>0</v>
      </c>
      <c r="F30" s="6">
        <f t="shared" ref="F30:H30" si="12">F12+F16+F20+F22+F24+F28</f>
        <v>519824.50000000006</v>
      </c>
      <c r="G30" s="6">
        <f t="shared" si="12"/>
        <v>0</v>
      </c>
      <c r="H30" s="6">
        <f t="shared" si="12"/>
        <v>0</v>
      </c>
      <c r="I30" s="91">
        <f>I12+I16+I29</f>
        <v>469220.49700000003</v>
      </c>
      <c r="J30" s="91">
        <f t="shared" ref="J30:S30" si="13">J12+J16+J29</f>
        <v>469220.5</v>
      </c>
      <c r="K30" s="91">
        <f t="shared" si="13"/>
        <v>0</v>
      </c>
      <c r="L30" s="91">
        <f t="shared" si="13"/>
        <v>469220.5</v>
      </c>
      <c r="M30" s="91">
        <f t="shared" si="13"/>
        <v>0</v>
      </c>
      <c r="N30" s="91">
        <f t="shared" si="13"/>
        <v>0</v>
      </c>
      <c r="O30" s="91">
        <f t="shared" si="13"/>
        <v>469220.5</v>
      </c>
      <c r="P30" s="91">
        <f t="shared" si="13"/>
        <v>0</v>
      </c>
      <c r="Q30" s="91">
        <f t="shared" si="13"/>
        <v>469220.5</v>
      </c>
      <c r="R30" s="91">
        <f t="shared" si="13"/>
        <v>0</v>
      </c>
      <c r="S30" s="91">
        <f t="shared" si="13"/>
        <v>0</v>
      </c>
      <c r="T30" s="28"/>
      <c r="W30" s="27">
        <f t="shared" si="1"/>
        <v>0</v>
      </c>
    </row>
    <row r="31" spans="1:23" ht="15.75" customHeight="1">
      <c r="A31" s="235" t="s">
        <v>148</v>
      </c>
      <c r="B31" s="235"/>
      <c r="C31" s="235"/>
      <c r="D31" s="235"/>
      <c r="E31" s="235"/>
      <c r="F31" s="235"/>
      <c r="G31" s="235"/>
      <c r="H31" s="235"/>
      <c r="I31" s="235"/>
      <c r="J31" s="235"/>
      <c r="K31" s="235"/>
      <c r="L31" s="235"/>
      <c r="M31" s="235"/>
      <c r="N31" s="235"/>
      <c r="O31" s="235"/>
      <c r="P31" s="235"/>
      <c r="Q31" s="235"/>
      <c r="R31" s="235"/>
      <c r="S31" s="235"/>
      <c r="W31" s="27">
        <f t="shared" si="1"/>
        <v>0</v>
      </c>
    </row>
    <row r="32" spans="1:23" ht="15.75" customHeight="1">
      <c r="A32" s="236" t="s">
        <v>149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6"/>
      <c r="W32" s="27">
        <f t="shared" si="1"/>
        <v>0</v>
      </c>
    </row>
    <row r="33" spans="1:23" ht="110.25" customHeight="1">
      <c r="A33" s="60" t="s">
        <v>166</v>
      </c>
      <c r="B33" s="60" t="s">
        <v>175</v>
      </c>
      <c r="C33" s="61"/>
      <c r="D33" s="6">
        <f t="shared" ref="D33" si="14">E33+F33+G33+H33</f>
        <v>141126.9</v>
      </c>
      <c r="E33" s="22"/>
      <c r="F33" s="5">
        <v>129126.9</v>
      </c>
      <c r="G33" s="22"/>
      <c r="H33" s="5">
        <v>12000</v>
      </c>
      <c r="I33" s="89">
        <v>24920.799999999999</v>
      </c>
      <c r="J33" s="5">
        <v>24920.799999999999</v>
      </c>
      <c r="K33" s="22"/>
      <c r="L33" s="5">
        <v>24920.799999999999</v>
      </c>
      <c r="M33" s="22"/>
      <c r="N33" s="22"/>
      <c r="O33" s="5">
        <v>24920.799999999999</v>
      </c>
      <c r="P33" s="22"/>
      <c r="Q33" s="5">
        <v>24920.799999999999</v>
      </c>
      <c r="R33" s="22"/>
      <c r="S33" s="22"/>
      <c r="T33" s="1">
        <v>113</v>
      </c>
      <c r="W33" s="27">
        <f t="shared" si="1"/>
        <v>0</v>
      </c>
    </row>
    <row r="34" spans="1:23">
      <c r="A34" s="144"/>
      <c r="B34" s="7" t="s">
        <v>2</v>
      </c>
      <c r="C34" s="7"/>
      <c r="D34" s="6">
        <f t="shared" ref="D34:S34" si="15">SUM(D33:D33)</f>
        <v>141126.9</v>
      </c>
      <c r="E34" s="6">
        <f t="shared" si="15"/>
        <v>0</v>
      </c>
      <c r="F34" s="6">
        <f t="shared" si="15"/>
        <v>129126.9</v>
      </c>
      <c r="G34" s="6">
        <f t="shared" si="15"/>
        <v>0</v>
      </c>
      <c r="H34" s="6">
        <f t="shared" si="15"/>
        <v>12000</v>
      </c>
      <c r="I34" s="91">
        <f t="shared" si="15"/>
        <v>24920.799999999999</v>
      </c>
      <c r="J34" s="6">
        <f t="shared" si="15"/>
        <v>24920.799999999999</v>
      </c>
      <c r="K34" s="6">
        <f t="shared" si="15"/>
        <v>0</v>
      </c>
      <c r="L34" s="6">
        <f t="shared" si="15"/>
        <v>24920.799999999999</v>
      </c>
      <c r="M34" s="6">
        <f t="shared" si="15"/>
        <v>0</v>
      </c>
      <c r="N34" s="6">
        <f t="shared" si="15"/>
        <v>0</v>
      </c>
      <c r="O34" s="6">
        <f t="shared" si="15"/>
        <v>24920.799999999999</v>
      </c>
      <c r="P34" s="6">
        <f t="shared" si="15"/>
        <v>0</v>
      </c>
      <c r="Q34" s="6">
        <f t="shared" si="15"/>
        <v>24920.799999999999</v>
      </c>
      <c r="R34" s="6">
        <f t="shared" si="15"/>
        <v>0</v>
      </c>
      <c r="S34" s="6">
        <f t="shared" si="15"/>
        <v>0</v>
      </c>
      <c r="W34" s="27">
        <f t="shared" si="1"/>
        <v>0</v>
      </c>
    </row>
    <row r="35" spans="1:23" ht="15.75" customHeight="1">
      <c r="A35" s="204" t="s">
        <v>151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4"/>
      <c r="W35" s="27">
        <f t="shared" si="1"/>
        <v>0</v>
      </c>
    </row>
    <row r="36" spans="1:23" ht="63">
      <c r="A36" s="143">
        <v>12</v>
      </c>
      <c r="B36" s="56" t="s">
        <v>152</v>
      </c>
      <c r="C36" s="22"/>
      <c r="D36" s="6">
        <f t="shared" ref="D36:D37" si="16">E36+F36+G36+H36</f>
        <v>97781.1</v>
      </c>
      <c r="E36" s="22"/>
      <c r="F36" s="5">
        <v>97781.1</v>
      </c>
      <c r="G36" s="22"/>
      <c r="H36" s="8"/>
      <c r="I36" s="89">
        <v>89885.6</v>
      </c>
      <c r="J36" s="5">
        <v>89885.6</v>
      </c>
      <c r="K36" s="58"/>
      <c r="L36" s="5">
        <v>89885.6</v>
      </c>
      <c r="M36" s="22"/>
      <c r="N36" s="22"/>
      <c r="O36" s="5">
        <v>89885.6</v>
      </c>
      <c r="P36" s="22"/>
      <c r="Q36" s="5">
        <v>89885.6</v>
      </c>
      <c r="R36" s="22"/>
      <c r="S36" s="58"/>
      <c r="T36" s="1">
        <v>123</v>
      </c>
      <c r="U36" s="25"/>
      <c r="V36" s="26"/>
      <c r="W36" s="27">
        <f t="shared" si="1"/>
        <v>0</v>
      </c>
    </row>
    <row r="37" spans="1:23" ht="94.5">
      <c r="A37" s="143">
        <v>13</v>
      </c>
      <c r="B37" s="56" t="s">
        <v>196</v>
      </c>
      <c r="C37" s="22"/>
      <c r="D37" s="6">
        <f t="shared" si="16"/>
        <v>400</v>
      </c>
      <c r="E37" s="57"/>
      <c r="F37" s="5">
        <v>400</v>
      </c>
      <c r="G37" s="22"/>
      <c r="H37" s="65"/>
      <c r="I37" s="89">
        <v>110425.3</v>
      </c>
      <c r="J37" s="5">
        <v>110425.3</v>
      </c>
      <c r="K37" s="58"/>
      <c r="L37" s="5">
        <v>110425.3</v>
      </c>
      <c r="M37" s="22"/>
      <c r="N37" s="22"/>
      <c r="O37" s="5">
        <v>102746.3</v>
      </c>
      <c r="P37" s="22"/>
      <c r="Q37" s="5">
        <v>102746.3</v>
      </c>
      <c r="R37" s="22"/>
      <c r="S37" s="58"/>
      <c r="T37" s="1" t="s">
        <v>244</v>
      </c>
      <c r="W37" s="27">
        <f t="shared" si="1"/>
        <v>7679</v>
      </c>
    </row>
    <row r="38" spans="1:23">
      <c r="A38" s="71"/>
      <c r="B38" s="66" t="s">
        <v>3</v>
      </c>
      <c r="C38" s="127"/>
      <c r="D38" s="6">
        <f>SUM(D36:D37)</f>
        <v>98181.1</v>
      </c>
      <c r="E38" s="6">
        <f t="shared" ref="E38:G38" si="17">SUM(E36:E36)</f>
        <v>0</v>
      </c>
      <c r="F38" s="6">
        <f>SUM(F36:F37)</f>
        <v>98181.1</v>
      </c>
      <c r="G38" s="6">
        <f t="shared" si="17"/>
        <v>0</v>
      </c>
      <c r="H38" s="6">
        <f>SUM(H36:H37)</f>
        <v>0</v>
      </c>
      <c r="I38" s="91">
        <f>SUM(I36:I37)</f>
        <v>200310.90000000002</v>
      </c>
      <c r="J38" s="6">
        <f t="shared" ref="J38:S38" si="18">SUM(J36:J37)</f>
        <v>200310.90000000002</v>
      </c>
      <c r="K38" s="6">
        <f t="shared" si="18"/>
        <v>0</v>
      </c>
      <c r="L38" s="6">
        <f t="shared" si="18"/>
        <v>200310.90000000002</v>
      </c>
      <c r="M38" s="6">
        <f t="shared" si="18"/>
        <v>0</v>
      </c>
      <c r="N38" s="6">
        <f t="shared" si="18"/>
        <v>0</v>
      </c>
      <c r="O38" s="6">
        <f t="shared" si="18"/>
        <v>192631.90000000002</v>
      </c>
      <c r="P38" s="6">
        <f t="shared" si="18"/>
        <v>0</v>
      </c>
      <c r="Q38" s="6">
        <f t="shared" si="18"/>
        <v>192631.90000000002</v>
      </c>
      <c r="R38" s="6">
        <f t="shared" si="18"/>
        <v>0</v>
      </c>
      <c r="S38" s="6">
        <f t="shared" si="18"/>
        <v>0</v>
      </c>
      <c r="T38" s="28">
        <f>I34+I38</f>
        <v>225231.7</v>
      </c>
      <c r="U38" s="28">
        <f>J34+J38</f>
        <v>225231.7</v>
      </c>
      <c r="V38" s="28">
        <f>O34+O38</f>
        <v>217552.7</v>
      </c>
      <c r="W38" s="27">
        <f t="shared" si="1"/>
        <v>7679</v>
      </c>
    </row>
    <row r="39" spans="1:23">
      <c r="A39" s="71"/>
      <c r="B39" s="66" t="s">
        <v>255</v>
      </c>
      <c r="C39" s="127"/>
      <c r="D39" s="6"/>
      <c r="E39" s="6"/>
      <c r="F39" s="6"/>
      <c r="G39" s="6"/>
      <c r="H39" s="6"/>
      <c r="I39" s="91">
        <f>I34+I38</f>
        <v>225231.7</v>
      </c>
      <c r="J39" s="91">
        <f t="shared" ref="J39:S39" si="19">J34+J38</f>
        <v>225231.7</v>
      </c>
      <c r="K39" s="91">
        <f t="shared" si="19"/>
        <v>0</v>
      </c>
      <c r="L39" s="91">
        <f t="shared" si="19"/>
        <v>225231.7</v>
      </c>
      <c r="M39" s="91">
        <f t="shared" si="19"/>
        <v>0</v>
      </c>
      <c r="N39" s="91">
        <f t="shared" si="19"/>
        <v>0</v>
      </c>
      <c r="O39" s="91">
        <f t="shared" si="19"/>
        <v>217552.7</v>
      </c>
      <c r="P39" s="91">
        <f t="shared" si="19"/>
        <v>0</v>
      </c>
      <c r="Q39" s="91">
        <f t="shared" si="19"/>
        <v>217552.7</v>
      </c>
      <c r="R39" s="91">
        <f t="shared" si="19"/>
        <v>0</v>
      </c>
      <c r="S39" s="91">
        <f t="shared" si="19"/>
        <v>0</v>
      </c>
      <c r="T39" s="28"/>
      <c r="U39" s="28"/>
      <c r="V39" s="28"/>
      <c r="W39" s="27">
        <f t="shared" si="1"/>
        <v>7679</v>
      </c>
    </row>
    <row r="40" spans="1:23" ht="15.75" customHeight="1">
      <c r="A40" s="204" t="s">
        <v>153</v>
      </c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8"/>
      <c r="W40" s="27">
        <f t="shared" si="1"/>
        <v>0</v>
      </c>
    </row>
    <row r="41" spans="1:23" ht="243.75" customHeight="1">
      <c r="A41" s="143">
        <v>14</v>
      </c>
      <c r="B41" s="60" t="s">
        <v>177</v>
      </c>
      <c r="C41" s="23"/>
      <c r="D41" s="6">
        <f>E41+F41+G41+H41</f>
        <v>542536.30000000005</v>
      </c>
      <c r="E41" s="22">
        <v>0</v>
      </c>
      <c r="F41" s="5">
        <v>542536.30000000005</v>
      </c>
      <c r="G41" s="22"/>
      <c r="H41" s="8"/>
      <c r="I41" s="89">
        <v>524833.9</v>
      </c>
      <c r="J41" s="57">
        <f>L41</f>
        <v>524833.9</v>
      </c>
      <c r="K41" s="22"/>
      <c r="L41" s="57">
        <v>524833.9</v>
      </c>
      <c r="M41" s="22"/>
      <c r="N41" s="22"/>
      <c r="O41" s="57">
        <f>Q41</f>
        <v>524833.9</v>
      </c>
      <c r="P41" s="22"/>
      <c r="Q41" s="57">
        <v>524833.9</v>
      </c>
      <c r="R41" s="57"/>
      <c r="S41" s="71"/>
      <c r="W41" s="27">
        <f t="shared" si="1"/>
        <v>0</v>
      </c>
    </row>
    <row r="42" spans="1:23" ht="199.5" customHeight="1">
      <c r="A42" s="143">
        <v>15</v>
      </c>
      <c r="B42" s="60" t="s">
        <v>176</v>
      </c>
      <c r="C42" s="23"/>
      <c r="D42" s="6">
        <f t="shared" ref="D42" si="20">E42+F42+G42+H42</f>
        <v>34464.800000000003</v>
      </c>
      <c r="E42" s="22"/>
      <c r="F42" s="5">
        <v>34464.800000000003</v>
      </c>
      <c r="G42" s="22"/>
      <c r="H42" s="8"/>
      <c r="I42" s="89">
        <v>62608.4</v>
      </c>
      <c r="J42" s="57">
        <f>L42</f>
        <v>62608.4</v>
      </c>
      <c r="K42" s="22"/>
      <c r="L42" s="57">
        <v>62608.4</v>
      </c>
      <c r="M42" s="22"/>
      <c r="N42" s="22"/>
      <c r="O42" s="57">
        <f>Q42</f>
        <v>62608.4</v>
      </c>
      <c r="P42" s="22"/>
      <c r="Q42" s="57">
        <v>62608.4</v>
      </c>
      <c r="R42" s="22"/>
      <c r="S42" s="71"/>
      <c r="W42" s="27">
        <f t="shared" si="1"/>
        <v>0</v>
      </c>
    </row>
    <row r="43" spans="1:23" ht="29.25" customHeight="1">
      <c r="A43" s="143"/>
      <c r="B43" s="60" t="s">
        <v>199</v>
      </c>
      <c r="C43" s="23"/>
      <c r="D43" s="6"/>
      <c r="E43" s="22"/>
      <c r="F43" s="5"/>
      <c r="G43" s="22"/>
      <c r="H43" s="8"/>
      <c r="I43" s="89"/>
      <c r="J43" s="57">
        <f t="shared" ref="J43" si="21">K43+L43+M43+N43</f>
        <v>0</v>
      </c>
      <c r="K43" s="22"/>
      <c r="L43" s="57"/>
      <c r="M43" s="22"/>
      <c r="N43" s="22"/>
      <c r="O43" s="57"/>
      <c r="P43" s="22"/>
      <c r="Q43" s="22"/>
      <c r="R43" s="22"/>
      <c r="S43" s="71"/>
      <c r="W43" s="27">
        <f t="shared" si="1"/>
        <v>0</v>
      </c>
    </row>
    <row r="44" spans="1:23">
      <c r="A44" s="71"/>
      <c r="B44" s="24" t="s">
        <v>167</v>
      </c>
      <c r="C44" s="67"/>
      <c r="D44" s="6">
        <f>SUM(D41:D42)</f>
        <v>577001.10000000009</v>
      </c>
      <c r="E44" s="6">
        <f t="shared" ref="E44:S44" si="22">SUM(E41:E42)</f>
        <v>0</v>
      </c>
      <c r="F44" s="6">
        <f t="shared" si="22"/>
        <v>577001.10000000009</v>
      </c>
      <c r="G44" s="6">
        <f t="shared" si="22"/>
        <v>0</v>
      </c>
      <c r="H44" s="6">
        <f t="shared" si="22"/>
        <v>0</v>
      </c>
      <c r="I44" s="91">
        <f>SUM(I41:I43)</f>
        <v>587442.30000000005</v>
      </c>
      <c r="J44" s="6">
        <f t="shared" si="22"/>
        <v>587442.30000000005</v>
      </c>
      <c r="K44" s="6">
        <f t="shared" si="22"/>
        <v>0</v>
      </c>
      <c r="L44" s="6">
        <f t="shared" si="22"/>
        <v>587442.30000000005</v>
      </c>
      <c r="M44" s="6">
        <f t="shared" si="22"/>
        <v>0</v>
      </c>
      <c r="N44" s="6">
        <f t="shared" si="22"/>
        <v>0</v>
      </c>
      <c r="O44" s="6">
        <f t="shared" si="22"/>
        <v>587442.30000000005</v>
      </c>
      <c r="P44" s="6">
        <f t="shared" si="22"/>
        <v>0</v>
      </c>
      <c r="Q44" s="6">
        <f t="shared" si="22"/>
        <v>587442.30000000005</v>
      </c>
      <c r="R44" s="6">
        <f t="shared" si="22"/>
        <v>0</v>
      </c>
      <c r="S44" s="6">
        <f t="shared" si="22"/>
        <v>0</v>
      </c>
      <c r="W44" s="27">
        <f t="shared" si="1"/>
        <v>0</v>
      </c>
    </row>
    <row r="45" spans="1:23" ht="36.75" customHeight="1">
      <c r="A45" s="238" t="s">
        <v>154</v>
      </c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  <c r="W45" s="27">
        <f t="shared" si="1"/>
        <v>0</v>
      </c>
    </row>
    <row r="46" spans="1:23" ht="272.25" customHeight="1">
      <c r="A46" s="145">
        <v>16</v>
      </c>
      <c r="B46" s="60" t="s">
        <v>155</v>
      </c>
      <c r="C46" s="67"/>
      <c r="D46" s="6">
        <f>E46+F46+G46+H46</f>
        <v>98975</v>
      </c>
      <c r="E46" s="6"/>
      <c r="F46" s="5">
        <v>98975</v>
      </c>
      <c r="G46" s="6"/>
      <c r="H46" s="6"/>
      <c r="I46" s="91">
        <v>99221.3</v>
      </c>
      <c r="J46" s="57">
        <v>99221.3</v>
      </c>
      <c r="K46" s="6"/>
      <c r="L46" s="5">
        <v>99221.3</v>
      </c>
      <c r="M46" s="6"/>
      <c r="N46" s="6"/>
      <c r="O46" s="62">
        <f>Q46</f>
        <v>99221.3</v>
      </c>
      <c r="P46" s="6"/>
      <c r="Q46" s="62">
        <v>99221.3</v>
      </c>
      <c r="R46" s="6"/>
      <c r="S46" s="6"/>
      <c r="W46" s="27">
        <f t="shared" si="1"/>
        <v>0</v>
      </c>
    </row>
    <row r="47" spans="1:23" ht="130.5" customHeight="1">
      <c r="A47" s="145">
        <v>17</v>
      </c>
      <c r="B47" s="60" t="s">
        <v>156</v>
      </c>
      <c r="C47" s="67"/>
      <c r="D47" s="6">
        <f t="shared" ref="D47:D48" si="23">E47+F47+G47+H47</f>
        <v>1843.1</v>
      </c>
      <c r="E47" s="6"/>
      <c r="F47" s="5">
        <v>1843.1</v>
      </c>
      <c r="G47" s="6"/>
      <c r="H47" s="6"/>
      <c r="I47" s="91">
        <v>1843.1</v>
      </c>
      <c r="J47" s="57">
        <v>1843.1</v>
      </c>
      <c r="K47" s="6"/>
      <c r="L47" s="5">
        <v>1843.1</v>
      </c>
      <c r="M47" s="6"/>
      <c r="N47" s="6"/>
      <c r="O47" s="62">
        <v>1843.1</v>
      </c>
      <c r="P47" s="6"/>
      <c r="Q47" s="5">
        <v>1843.1</v>
      </c>
      <c r="R47" s="6"/>
      <c r="S47" s="6"/>
      <c r="W47" s="27">
        <f t="shared" si="1"/>
        <v>0</v>
      </c>
    </row>
    <row r="48" spans="1:23" ht="236.25">
      <c r="A48" s="145">
        <v>18</v>
      </c>
      <c r="B48" s="60" t="s">
        <v>157</v>
      </c>
      <c r="C48" s="67"/>
      <c r="D48" s="6">
        <f t="shared" si="23"/>
        <v>7433.5</v>
      </c>
      <c r="E48" s="6"/>
      <c r="F48" s="5">
        <v>7433.5</v>
      </c>
      <c r="G48" s="6"/>
      <c r="H48" s="6"/>
      <c r="I48" s="91">
        <v>49916.800000000003</v>
      </c>
      <c r="J48" s="57">
        <f>L48</f>
        <v>49916.800000000003</v>
      </c>
      <c r="K48" s="5"/>
      <c r="L48" s="5">
        <v>49916.800000000003</v>
      </c>
      <c r="M48" s="6"/>
      <c r="N48" s="6"/>
      <c r="O48" s="62">
        <f>Q48</f>
        <v>49916.800000000003</v>
      </c>
      <c r="P48" s="6"/>
      <c r="Q48" s="5">
        <v>49916.800000000003</v>
      </c>
      <c r="R48" s="6"/>
      <c r="S48" s="6"/>
      <c r="W48" s="27">
        <f t="shared" si="1"/>
        <v>0</v>
      </c>
    </row>
    <row r="49" spans="1:23">
      <c r="A49" s="71"/>
      <c r="B49" s="68" t="s">
        <v>168</v>
      </c>
      <c r="C49" s="67"/>
      <c r="D49" s="6">
        <f>SUM(D46:D48)</f>
        <v>108251.6</v>
      </c>
      <c r="E49" s="6">
        <f t="shared" ref="E49:S49" si="24">SUM(E46:E48)</f>
        <v>0</v>
      </c>
      <c r="F49" s="6">
        <f t="shared" si="24"/>
        <v>108251.6</v>
      </c>
      <c r="G49" s="6">
        <f t="shared" si="24"/>
        <v>0</v>
      </c>
      <c r="H49" s="6">
        <f t="shared" si="24"/>
        <v>0</v>
      </c>
      <c r="I49" s="91">
        <f t="shared" si="24"/>
        <v>150981.20000000001</v>
      </c>
      <c r="J49" s="91">
        <f t="shared" si="24"/>
        <v>150981.20000000001</v>
      </c>
      <c r="K49" s="91">
        <f t="shared" si="24"/>
        <v>0</v>
      </c>
      <c r="L49" s="91">
        <f t="shared" si="24"/>
        <v>150981.20000000001</v>
      </c>
      <c r="M49" s="91">
        <f t="shared" si="24"/>
        <v>0</v>
      </c>
      <c r="N49" s="91">
        <f t="shared" si="24"/>
        <v>0</v>
      </c>
      <c r="O49" s="91">
        <f t="shared" si="24"/>
        <v>150981.20000000001</v>
      </c>
      <c r="P49" s="91">
        <f t="shared" si="24"/>
        <v>0</v>
      </c>
      <c r="Q49" s="91">
        <f t="shared" si="24"/>
        <v>150981.20000000001</v>
      </c>
      <c r="R49" s="91">
        <f t="shared" si="24"/>
        <v>0</v>
      </c>
      <c r="S49" s="91">
        <f t="shared" si="24"/>
        <v>0</v>
      </c>
      <c r="W49" s="27">
        <f t="shared" si="1"/>
        <v>0</v>
      </c>
    </row>
    <row r="50" spans="1:23">
      <c r="A50" s="71"/>
      <c r="B50" s="68" t="s">
        <v>256</v>
      </c>
      <c r="C50" s="67"/>
      <c r="D50" s="6"/>
      <c r="E50" s="6"/>
      <c r="F50" s="6"/>
      <c r="G50" s="6"/>
      <c r="H50" s="6"/>
      <c r="I50" s="91">
        <f>I44+I49</f>
        <v>738423.5</v>
      </c>
      <c r="J50" s="91">
        <f t="shared" ref="J50:S50" si="25">J44+J49</f>
        <v>738423.5</v>
      </c>
      <c r="K50" s="91">
        <f t="shared" si="25"/>
        <v>0</v>
      </c>
      <c r="L50" s="91">
        <f t="shared" si="25"/>
        <v>738423.5</v>
      </c>
      <c r="M50" s="91">
        <f t="shared" si="25"/>
        <v>0</v>
      </c>
      <c r="N50" s="91">
        <f t="shared" si="25"/>
        <v>0</v>
      </c>
      <c r="O50" s="91">
        <f t="shared" si="25"/>
        <v>738423.5</v>
      </c>
      <c r="P50" s="91">
        <f t="shared" si="25"/>
        <v>0</v>
      </c>
      <c r="Q50" s="91">
        <f t="shared" si="25"/>
        <v>738423.5</v>
      </c>
      <c r="R50" s="91">
        <f t="shared" si="25"/>
        <v>0</v>
      </c>
      <c r="S50" s="91">
        <f t="shared" si="25"/>
        <v>0</v>
      </c>
      <c r="W50" s="27">
        <f t="shared" si="1"/>
        <v>0</v>
      </c>
    </row>
    <row r="51" spans="1:23" ht="30">
      <c r="A51" s="71"/>
      <c r="B51" s="127" t="s">
        <v>10</v>
      </c>
      <c r="C51" s="127"/>
      <c r="D51" s="63">
        <f>D34+D38+D44+D49</f>
        <v>924560.70000000007</v>
      </c>
      <c r="E51" s="6">
        <f t="shared" ref="E51:S51" si="26">E34+E38+E44+E49</f>
        <v>0</v>
      </c>
      <c r="F51" s="6">
        <f t="shared" si="26"/>
        <v>912560.70000000007</v>
      </c>
      <c r="G51" s="6">
        <f t="shared" si="26"/>
        <v>0</v>
      </c>
      <c r="H51" s="6">
        <f t="shared" si="26"/>
        <v>12000</v>
      </c>
      <c r="I51" s="91">
        <f t="shared" si="26"/>
        <v>963655.2</v>
      </c>
      <c r="J51" s="91">
        <f t="shared" si="26"/>
        <v>963655.2</v>
      </c>
      <c r="K51" s="91">
        <f t="shared" si="26"/>
        <v>0</v>
      </c>
      <c r="L51" s="91">
        <f t="shared" si="26"/>
        <v>963655.2</v>
      </c>
      <c r="M51" s="91">
        <f t="shared" si="26"/>
        <v>0</v>
      </c>
      <c r="N51" s="91">
        <f t="shared" si="26"/>
        <v>0</v>
      </c>
      <c r="O51" s="91">
        <f t="shared" si="26"/>
        <v>955976.2</v>
      </c>
      <c r="P51" s="91">
        <f t="shared" si="26"/>
        <v>0</v>
      </c>
      <c r="Q51" s="91">
        <f t="shared" si="26"/>
        <v>955976.2</v>
      </c>
      <c r="R51" s="91">
        <f t="shared" si="26"/>
        <v>0</v>
      </c>
      <c r="S51" s="91">
        <f t="shared" si="26"/>
        <v>0</v>
      </c>
      <c r="T51" s="1" t="s">
        <v>314</v>
      </c>
      <c r="U51" s="1" t="s">
        <v>315</v>
      </c>
      <c r="V51" s="1">
        <v>244</v>
      </c>
      <c r="W51" s="27">
        <f t="shared" si="1"/>
        <v>7679</v>
      </c>
    </row>
    <row r="52" spans="1:23" ht="33" customHeight="1">
      <c r="A52" s="146"/>
      <c r="B52" s="239" t="s">
        <v>253</v>
      </c>
      <c r="C52" s="239"/>
      <c r="D52" s="239"/>
      <c r="E52" s="239"/>
      <c r="F52" s="239"/>
      <c r="G52" s="239"/>
      <c r="H52" s="239"/>
      <c r="I52" s="239"/>
      <c r="J52" s="239"/>
      <c r="K52" s="239"/>
      <c r="L52" s="239"/>
      <c r="M52" s="239"/>
      <c r="N52" s="239"/>
      <c r="O52" s="239"/>
      <c r="P52" s="239"/>
      <c r="Q52" s="239"/>
      <c r="R52" s="239"/>
      <c r="S52" s="239"/>
      <c r="W52" s="27">
        <f t="shared" si="1"/>
        <v>0</v>
      </c>
    </row>
    <row r="53" spans="1:23" ht="15.75" customHeight="1">
      <c r="A53" s="240" t="s">
        <v>55</v>
      </c>
      <c r="B53" s="240"/>
      <c r="C53" s="240"/>
      <c r="D53" s="240"/>
      <c r="E53" s="240"/>
      <c r="F53" s="240"/>
      <c r="G53" s="240"/>
      <c r="H53" s="240"/>
      <c r="I53" s="240"/>
      <c r="J53" s="240"/>
      <c r="K53" s="240"/>
      <c r="L53" s="240"/>
      <c r="M53" s="240"/>
      <c r="N53" s="240"/>
      <c r="O53" s="240"/>
      <c r="P53" s="240"/>
      <c r="Q53" s="240"/>
      <c r="R53" s="240"/>
      <c r="S53" s="240"/>
      <c r="W53" s="27">
        <f t="shared" si="1"/>
        <v>0</v>
      </c>
    </row>
    <row r="54" spans="1:23">
      <c r="A54" s="22">
        <v>19</v>
      </c>
      <c r="B54" s="22" t="s">
        <v>11</v>
      </c>
      <c r="C54" s="22"/>
      <c r="D54" s="6">
        <f>E54+F54+G54+H54</f>
        <v>21675</v>
      </c>
      <c r="E54" s="22"/>
      <c r="F54" s="5">
        <v>21675</v>
      </c>
      <c r="G54" s="22"/>
      <c r="H54" s="6"/>
      <c r="I54" s="89">
        <v>21675</v>
      </c>
      <c r="J54" s="5">
        <v>21675</v>
      </c>
      <c r="K54" s="71"/>
      <c r="L54" s="57">
        <v>21675</v>
      </c>
      <c r="M54" s="22"/>
      <c r="N54" s="22"/>
      <c r="O54" s="5">
        <v>21675</v>
      </c>
      <c r="P54" s="22"/>
      <c r="Q54" s="57">
        <v>21675</v>
      </c>
      <c r="R54" s="22"/>
      <c r="S54" s="71"/>
      <c r="W54" s="27">
        <f t="shared" si="1"/>
        <v>0</v>
      </c>
    </row>
    <row r="55" spans="1:23" ht="15.75" customHeight="1">
      <c r="A55" s="195" t="s">
        <v>56</v>
      </c>
      <c r="B55" s="195"/>
      <c r="C55" s="195"/>
      <c r="D55" s="195"/>
      <c r="E55" s="195"/>
      <c r="F55" s="195"/>
      <c r="G55" s="195"/>
      <c r="H55" s="195"/>
      <c r="I55" s="195"/>
      <c r="J55" s="195"/>
      <c r="K55" s="195"/>
      <c r="L55" s="195"/>
      <c r="M55" s="195"/>
      <c r="N55" s="195"/>
      <c r="O55" s="195"/>
      <c r="P55" s="195"/>
      <c r="Q55" s="195"/>
      <c r="R55" s="195"/>
      <c r="S55" s="195"/>
      <c r="W55" s="27">
        <f t="shared" si="1"/>
        <v>0</v>
      </c>
    </row>
    <row r="56" spans="1:23" ht="15.75" customHeight="1">
      <c r="A56" s="195" t="s">
        <v>12</v>
      </c>
      <c r="B56" s="195"/>
      <c r="C56" s="195"/>
      <c r="D56" s="195"/>
      <c r="E56" s="195"/>
      <c r="F56" s="195"/>
      <c r="G56" s="195"/>
      <c r="H56" s="195"/>
      <c r="I56" s="195"/>
      <c r="J56" s="195"/>
      <c r="K56" s="195"/>
      <c r="L56" s="195"/>
      <c r="M56" s="195"/>
      <c r="N56" s="195"/>
      <c r="O56" s="195"/>
      <c r="P56" s="195"/>
      <c r="Q56" s="195"/>
      <c r="R56" s="195"/>
      <c r="S56" s="195"/>
      <c r="W56" s="27">
        <f t="shared" si="1"/>
        <v>0</v>
      </c>
    </row>
    <row r="57" spans="1:23" ht="141.75">
      <c r="A57" s="141">
        <v>20</v>
      </c>
      <c r="B57" s="15" t="s">
        <v>13</v>
      </c>
      <c r="C57" s="15"/>
      <c r="D57" s="6">
        <f>E57+F57+G57+H57</f>
        <v>27597.599999999999</v>
      </c>
      <c r="E57" s="22"/>
      <c r="F57" s="5">
        <v>27597.599999999999</v>
      </c>
      <c r="G57" s="22"/>
      <c r="H57" s="6"/>
      <c r="I57" s="89">
        <v>27926.400000000001</v>
      </c>
      <c r="J57" s="5">
        <v>27926.400000000001</v>
      </c>
      <c r="K57" s="5"/>
      <c r="L57" s="5">
        <v>27926.400000000001</v>
      </c>
      <c r="M57" s="5"/>
      <c r="N57" s="5"/>
      <c r="O57" s="5">
        <v>27926.400000000001</v>
      </c>
      <c r="P57" s="5"/>
      <c r="Q57" s="5">
        <v>27926.400000000001</v>
      </c>
      <c r="R57" s="5"/>
      <c r="S57" s="5"/>
      <c r="W57" s="27">
        <f t="shared" si="1"/>
        <v>0</v>
      </c>
    </row>
    <row r="58" spans="1:23" ht="110.25">
      <c r="A58" s="141">
        <v>21</v>
      </c>
      <c r="B58" s="15" t="s">
        <v>14</v>
      </c>
      <c r="C58" s="15"/>
      <c r="D58" s="6">
        <f t="shared" ref="D58:D62" si="27">E58+F58+G58+H58</f>
        <v>13794.2</v>
      </c>
      <c r="E58" s="22"/>
      <c r="F58" s="5">
        <v>13794.2</v>
      </c>
      <c r="G58" s="22"/>
      <c r="H58" s="6"/>
      <c r="I58" s="89">
        <v>14284.2</v>
      </c>
      <c r="J58" s="5">
        <v>14284.2</v>
      </c>
      <c r="K58" s="5"/>
      <c r="L58" s="5">
        <v>14284.2</v>
      </c>
      <c r="M58" s="5"/>
      <c r="N58" s="5"/>
      <c r="O58" s="5">
        <v>14284.2</v>
      </c>
      <c r="P58" s="5"/>
      <c r="Q58" s="5">
        <v>14284.2</v>
      </c>
      <c r="R58" s="5"/>
      <c r="S58" s="5"/>
      <c r="W58" s="27">
        <f t="shared" si="1"/>
        <v>0</v>
      </c>
    </row>
    <row r="59" spans="1:23" ht="141.75">
      <c r="A59" s="141">
        <v>22</v>
      </c>
      <c r="B59" s="15" t="s">
        <v>15</v>
      </c>
      <c r="C59" s="15"/>
      <c r="D59" s="6">
        <f t="shared" si="27"/>
        <v>55267.4</v>
      </c>
      <c r="E59" s="22"/>
      <c r="F59" s="5">
        <v>55267.4</v>
      </c>
      <c r="G59" s="22"/>
      <c r="H59" s="6"/>
      <c r="I59" s="89">
        <v>39948.6</v>
      </c>
      <c r="J59" s="5">
        <v>39948.6</v>
      </c>
      <c r="K59" s="5"/>
      <c r="L59" s="5">
        <v>39948.6</v>
      </c>
      <c r="M59" s="5"/>
      <c r="N59" s="5"/>
      <c r="O59" s="5">
        <v>32910.699999999997</v>
      </c>
      <c r="P59" s="5"/>
      <c r="Q59" s="5">
        <v>32910.699999999997</v>
      </c>
      <c r="R59" s="5"/>
      <c r="S59" s="5"/>
      <c r="U59" s="1" t="s">
        <v>316</v>
      </c>
      <c r="W59" s="27">
        <f t="shared" si="1"/>
        <v>7037.9000000000015</v>
      </c>
    </row>
    <row r="60" spans="1:23" ht="123" customHeight="1">
      <c r="A60" s="141">
        <v>23</v>
      </c>
      <c r="B60" s="72" t="s">
        <v>158</v>
      </c>
      <c r="C60" s="15"/>
      <c r="D60" s="6">
        <f t="shared" si="27"/>
        <v>0</v>
      </c>
      <c r="E60" s="22"/>
      <c r="F60" s="5"/>
      <c r="G60" s="22"/>
      <c r="H60" s="6"/>
      <c r="I60" s="89"/>
      <c r="J60" s="5"/>
      <c r="K60" s="5"/>
      <c r="L60" s="5"/>
      <c r="M60" s="5"/>
      <c r="N60" s="5"/>
      <c r="O60" s="5"/>
      <c r="P60" s="5"/>
      <c r="Q60" s="5"/>
      <c r="R60" s="5"/>
      <c r="S60" s="5"/>
      <c r="W60" s="27">
        <f t="shared" si="1"/>
        <v>0</v>
      </c>
    </row>
    <row r="61" spans="1:23" ht="45">
      <c r="A61" s="141">
        <v>24</v>
      </c>
      <c r="B61" s="72" t="s">
        <v>159</v>
      </c>
      <c r="C61" s="15"/>
      <c r="D61" s="6">
        <f t="shared" si="27"/>
        <v>0</v>
      </c>
      <c r="E61" s="22"/>
      <c r="F61" s="5"/>
      <c r="G61" s="22"/>
      <c r="H61" s="6"/>
      <c r="I61" s="89"/>
      <c r="J61" s="5"/>
      <c r="K61" s="5"/>
      <c r="L61" s="5"/>
      <c r="M61" s="5"/>
      <c r="N61" s="5"/>
      <c r="O61" s="5"/>
      <c r="P61" s="5"/>
      <c r="Q61" s="5"/>
      <c r="R61" s="5"/>
      <c r="S61" s="5"/>
      <c r="W61" s="27">
        <f t="shared" si="1"/>
        <v>0</v>
      </c>
    </row>
    <row r="62" spans="1:23" ht="45">
      <c r="A62" s="141">
        <v>25</v>
      </c>
      <c r="B62" s="72" t="s">
        <v>160</v>
      </c>
      <c r="C62" s="15"/>
      <c r="D62" s="6">
        <f t="shared" si="27"/>
        <v>0</v>
      </c>
      <c r="E62" s="22"/>
      <c r="F62" s="5"/>
      <c r="G62" s="22"/>
      <c r="H62" s="6"/>
      <c r="I62" s="89"/>
      <c r="J62" s="5"/>
      <c r="K62" s="5"/>
      <c r="L62" s="5"/>
      <c r="M62" s="5"/>
      <c r="N62" s="5"/>
      <c r="O62" s="5"/>
      <c r="P62" s="5"/>
      <c r="Q62" s="5"/>
      <c r="R62" s="5"/>
      <c r="S62" s="5"/>
      <c r="W62" s="27">
        <f t="shared" si="1"/>
        <v>0</v>
      </c>
    </row>
    <row r="63" spans="1:23">
      <c r="A63" s="142"/>
      <c r="B63" s="7" t="s">
        <v>3</v>
      </c>
      <c r="C63" s="7"/>
      <c r="D63" s="6">
        <f ca="1">SUM(D57:D65)</f>
        <v>0</v>
      </c>
      <c r="E63" s="6">
        <f t="shared" ref="E63:S63" si="28">SUM(E57:E59)</f>
        <v>0</v>
      </c>
      <c r="F63" s="6">
        <f>SUM(F57:F62)</f>
        <v>96659.200000000012</v>
      </c>
      <c r="G63" s="6">
        <f t="shared" si="28"/>
        <v>0</v>
      </c>
      <c r="H63" s="6">
        <f t="shared" si="28"/>
        <v>0</v>
      </c>
      <c r="I63" s="91">
        <f>SUM(I57:I62)</f>
        <v>82159.200000000012</v>
      </c>
      <c r="J63" s="6">
        <f>SUM(J57:J62)</f>
        <v>82159.200000000012</v>
      </c>
      <c r="K63" s="6">
        <f t="shared" si="28"/>
        <v>0</v>
      </c>
      <c r="L63" s="6">
        <f>SUM(L57:L62)</f>
        <v>82159.200000000012</v>
      </c>
      <c r="M63" s="6">
        <f t="shared" si="28"/>
        <v>0</v>
      </c>
      <c r="N63" s="6">
        <f t="shared" si="28"/>
        <v>0</v>
      </c>
      <c r="O63" s="6">
        <f>SUM(O57:O62)</f>
        <v>75121.3</v>
      </c>
      <c r="P63" s="6">
        <f t="shared" si="28"/>
        <v>0</v>
      </c>
      <c r="Q63" s="6">
        <f>SUM(Q57:Q62)</f>
        <v>75121.3</v>
      </c>
      <c r="R63" s="6">
        <f t="shared" si="28"/>
        <v>0</v>
      </c>
      <c r="S63" s="6">
        <f t="shared" si="28"/>
        <v>0</v>
      </c>
      <c r="W63" s="27">
        <f t="shared" si="1"/>
        <v>7037.9000000000087</v>
      </c>
    </row>
    <row r="64" spans="1:23" ht="15.75" customHeight="1">
      <c r="A64" s="195" t="s">
        <v>57</v>
      </c>
      <c r="B64" s="195"/>
      <c r="C64" s="195"/>
      <c r="D64" s="195"/>
      <c r="E64" s="195"/>
      <c r="F64" s="195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W64" s="27">
        <f t="shared" si="1"/>
        <v>0</v>
      </c>
    </row>
    <row r="65" spans="1:23" ht="94.5">
      <c r="A65" s="22">
        <v>26</v>
      </c>
      <c r="B65" s="73" t="s">
        <v>182</v>
      </c>
      <c r="C65" s="22"/>
      <c r="D65" s="6">
        <v>900</v>
      </c>
      <c r="E65" s="22"/>
      <c r="F65" s="5">
        <v>900</v>
      </c>
      <c r="G65" s="22"/>
      <c r="H65" s="6"/>
      <c r="I65" s="89">
        <v>1119.5</v>
      </c>
      <c r="J65" s="5">
        <v>1119.5</v>
      </c>
      <c r="K65" s="154"/>
      <c r="L65" s="5">
        <v>1119.5</v>
      </c>
      <c r="M65" s="154"/>
      <c r="N65" s="154"/>
      <c r="O65" s="5">
        <v>1119.5</v>
      </c>
      <c r="P65" s="154"/>
      <c r="Q65" s="5">
        <v>1119.5</v>
      </c>
      <c r="R65" s="154"/>
      <c r="S65" s="71"/>
      <c r="W65" s="27">
        <f t="shared" si="1"/>
        <v>0</v>
      </c>
    </row>
    <row r="66" spans="1:23" ht="15.75" customHeight="1">
      <c r="A66" s="240" t="s">
        <v>58</v>
      </c>
      <c r="B66" s="240"/>
      <c r="C66" s="240"/>
      <c r="D66" s="240"/>
      <c r="E66" s="240"/>
      <c r="F66" s="240"/>
      <c r="G66" s="240"/>
      <c r="H66" s="240"/>
      <c r="I66" s="240"/>
      <c r="J66" s="240"/>
      <c r="K66" s="240"/>
      <c r="L66" s="240"/>
      <c r="M66" s="240"/>
      <c r="N66" s="240"/>
      <c r="O66" s="240"/>
      <c r="P66" s="240"/>
      <c r="Q66" s="240"/>
      <c r="R66" s="240"/>
      <c r="S66" s="240"/>
      <c r="W66" s="27">
        <f t="shared" si="1"/>
        <v>0</v>
      </c>
    </row>
    <row r="67" spans="1:23" ht="63">
      <c r="A67" s="22">
        <v>27</v>
      </c>
      <c r="B67" s="73" t="s">
        <v>180</v>
      </c>
      <c r="C67" s="22"/>
      <c r="D67" s="6">
        <f>E67+F67+G67+H67</f>
        <v>15631.7</v>
      </c>
      <c r="E67" s="22"/>
      <c r="F67" s="5">
        <v>15631.7</v>
      </c>
      <c r="G67" s="22"/>
      <c r="H67" s="6"/>
      <c r="I67" s="89">
        <v>12368.2</v>
      </c>
      <c r="J67" s="5">
        <v>12368.2</v>
      </c>
      <c r="K67" s="5"/>
      <c r="L67" s="5">
        <v>12368.2</v>
      </c>
      <c r="M67" s="5"/>
      <c r="N67" s="5"/>
      <c r="O67" s="5">
        <v>12368.18</v>
      </c>
      <c r="P67" s="5"/>
      <c r="Q67" s="5">
        <v>12368.2</v>
      </c>
      <c r="R67" s="5"/>
      <c r="S67" s="5"/>
      <c r="W67" s="27">
        <f t="shared" si="1"/>
        <v>2.0000000000436557E-2</v>
      </c>
    </row>
    <row r="68" spans="1:23" ht="15.75" customHeight="1">
      <c r="A68" s="240" t="s">
        <v>59</v>
      </c>
      <c r="B68" s="240"/>
      <c r="C68" s="240"/>
      <c r="D68" s="240"/>
      <c r="E68" s="240"/>
      <c r="F68" s="240"/>
      <c r="G68" s="240"/>
      <c r="H68" s="240"/>
      <c r="I68" s="240"/>
      <c r="J68" s="240"/>
      <c r="K68" s="240"/>
      <c r="L68" s="240"/>
      <c r="M68" s="240"/>
      <c r="N68" s="240"/>
      <c r="O68" s="240"/>
      <c r="P68" s="240"/>
      <c r="Q68" s="240"/>
      <c r="R68" s="240"/>
      <c r="S68" s="240"/>
      <c r="W68" s="27">
        <f t="shared" si="1"/>
        <v>0</v>
      </c>
    </row>
    <row r="69" spans="1:23" ht="63">
      <c r="A69" s="22">
        <v>28</v>
      </c>
      <c r="B69" s="73" t="s">
        <v>18</v>
      </c>
      <c r="C69" s="22"/>
      <c r="D69" s="6">
        <f>E69+F69+G69+H69</f>
        <v>411.8</v>
      </c>
      <c r="E69" s="22"/>
      <c r="F69" s="5">
        <v>411.8</v>
      </c>
      <c r="G69" s="22"/>
      <c r="H69" s="6"/>
      <c r="I69" s="137"/>
      <c r="J69" s="71"/>
      <c r="K69" s="71"/>
      <c r="L69" s="71"/>
      <c r="M69" s="71"/>
      <c r="N69" s="71"/>
      <c r="O69" s="71"/>
      <c r="P69" s="71"/>
      <c r="Q69" s="71"/>
      <c r="R69" s="71"/>
      <c r="S69" s="71"/>
      <c r="W69" s="27">
        <f t="shared" si="1"/>
        <v>0</v>
      </c>
    </row>
    <row r="70" spans="1:23" ht="51.75" customHeight="1">
      <c r="A70" s="22">
        <v>29</v>
      </c>
      <c r="B70" s="73" t="s">
        <v>181</v>
      </c>
      <c r="C70" s="22"/>
      <c r="D70" s="6">
        <f t="shared" ref="D70:D72" si="29">E70+F70+G70+H70</f>
        <v>600</v>
      </c>
      <c r="E70" s="22"/>
      <c r="F70" s="5">
        <v>600</v>
      </c>
      <c r="G70" s="22"/>
      <c r="H70" s="6"/>
      <c r="I70" s="137">
        <v>555.79999999999995</v>
      </c>
      <c r="J70" s="140">
        <v>555.79999999999995</v>
      </c>
      <c r="K70" s="140"/>
      <c r="L70" s="140">
        <v>555.79999999999995</v>
      </c>
      <c r="M70" s="71"/>
      <c r="N70" s="71"/>
      <c r="O70" s="153">
        <v>555.79999999999995</v>
      </c>
      <c r="P70" s="71"/>
      <c r="Q70" s="153">
        <v>555.79999999999995</v>
      </c>
      <c r="R70" s="71"/>
      <c r="S70" s="71"/>
      <c r="W70" s="27">
        <f t="shared" si="1"/>
        <v>0</v>
      </c>
    </row>
    <row r="71" spans="1:23">
      <c r="A71" s="71"/>
      <c r="B71" s="127" t="s">
        <v>20</v>
      </c>
      <c r="C71" s="127"/>
      <c r="D71" s="6">
        <f t="shared" si="29"/>
        <v>1011.8</v>
      </c>
      <c r="E71" s="6">
        <f>SUM(E69:E70)</f>
        <v>0</v>
      </c>
      <c r="F71" s="6">
        <f>SUM(F69:F70)</f>
        <v>1011.8</v>
      </c>
      <c r="G71" s="6">
        <f>SUM(G69:G70)</f>
        <v>0</v>
      </c>
      <c r="H71" s="6">
        <f>SUM(H69:H70)</f>
        <v>0</v>
      </c>
      <c r="I71" s="91">
        <f>SUM(I69:I70)</f>
        <v>555.79999999999995</v>
      </c>
      <c r="J71" s="6">
        <f t="shared" ref="J71:S71" si="30">SUM(J69:J70)</f>
        <v>555.79999999999995</v>
      </c>
      <c r="K71" s="6">
        <f t="shared" si="30"/>
        <v>0</v>
      </c>
      <c r="L71" s="6">
        <f t="shared" si="30"/>
        <v>555.79999999999995</v>
      </c>
      <c r="M71" s="6">
        <f t="shared" si="30"/>
        <v>0</v>
      </c>
      <c r="N71" s="6">
        <f t="shared" si="30"/>
        <v>0</v>
      </c>
      <c r="O71" s="6">
        <f t="shared" si="30"/>
        <v>555.79999999999995</v>
      </c>
      <c r="P71" s="6">
        <f t="shared" si="30"/>
        <v>0</v>
      </c>
      <c r="Q71" s="6">
        <f t="shared" si="30"/>
        <v>555.79999999999995</v>
      </c>
      <c r="R71" s="6">
        <f t="shared" si="30"/>
        <v>0</v>
      </c>
      <c r="S71" s="6">
        <f t="shared" si="30"/>
        <v>0</v>
      </c>
      <c r="W71" s="27">
        <f t="shared" si="1"/>
        <v>0</v>
      </c>
    </row>
    <row r="72" spans="1:23">
      <c r="A72" s="71"/>
      <c r="B72" s="127" t="s">
        <v>10</v>
      </c>
      <c r="C72" s="127"/>
      <c r="D72" s="6">
        <f t="shared" si="29"/>
        <v>135877.70000000001</v>
      </c>
      <c r="E72" s="6">
        <f t="shared" ref="E72:S72" si="31">E54+E63+E65+E67+E71</f>
        <v>0</v>
      </c>
      <c r="F72" s="6">
        <f t="shared" si="31"/>
        <v>135877.70000000001</v>
      </c>
      <c r="G72" s="6">
        <f t="shared" si="31"/>
        <v>0</v>
      </c>
      <c r="H72" s="6">
        <f t="shared" si="31"/>
        <v>0</v>
      </c>
      <c r="I72" s="91">
        <f t="shared" si="31"/>
        <v>117877.70000000001</v>
      </c>
      <c r="J72" s="6">
        <f t="shared" si="31"/>
        <v>117877.70000000001</v>
      </c>
      <c r="K72" s="6">
        <f t="shared" si="31"/>
        <v>0</v>
      </c>
      <c r="L72" s="6">
        <f t="shared" si="31"/>
        <v>117877.70000000001</v>
      </c>
      <c r="M72" s="6">
        <f t="shared" si="31"/>
        <v>0</v>
      </c>
      <c r="N72" s="6">
        <f t="shared" si="31"/>
        <v>0</v>
      </c>
      <c r="O72" s="6">
        <f t="shared" si="31"/>
        <v>110839.78000000001</v>
      </c>
      <c r="P72" s="6">
        <f t="shared" si="31"/>
        <v>0</v>
      </c>
      <c r="Q72" s="6">
        <f t="shared" si="31"/>
        <v>110839.8</v>
      </c>
      <c r="R72" s="6">
        <f t="shared" si="31"/>
        <v>0</v>
      </c>
      <c r="S72" s="6">
        <f t="shared" si="31"/>
        <v>0</v>
      </c>
      <c r="W72" s="27">
        <f t="shared" si="1"/>
        <v>7037.9199999999983</v>
      </c>
    </row>
    <row r="73" spans="1:23" ht="15.75" customHeight="1">
      <c r="A73" s="235" t="s">
        <v>21</v>
      </c>
      <c r="B73" s="235"/>
      <c r="C73" s="235"/>
      <c r="D73" s="235"/>
      <c r="E73" s="235"/>
      <c r="F73" s="235"/>
      <c r="G73" s="235"/>
      <c r="H73" s="235"/>
      <c r="I73" s="235"/>
      <c r="J73" s="235"/>
      <c r="K73" s="235"/>
      <c r="L73" s="235"/>
      <c r="M73" s="235"/>
      <c r="N73" s="235"/>
      <c r="O73" s="235"/>
      <c r="P73" s="235"/>
      <c r="Q73" s="235"/>
      <c r="R73" s="235"/>
      <c r="S73" s="235"/>
      <c r="W73" s="27">
        <f t="shared" si="1"/>
        <v>0</v>
      </c>
    </row>
    <row r="74" spans="1:23" ht="15.75" customHeight="1">
      <c r="A74" s="203" t="s">
        <v>60</v>
      </c>
      <c r="B74" s="203"/>
      <c r="C74" s="203"/>
      <c r="D74" s="203"/>
      <c r="E74" s="203"/>
      <c r="F74" s="203"/>
      <c r="G74" s="203"/>
      <c r="H74" s="203"/>
      <c r="I74" s="203"/>
      <c r="J74" s="203"/>
      <c r="K74" s="203"/>
      <c r="L74" s="203"/>
      <c r="M74" s="203"/>
      <c r="N74" s="203"/>
      <c r="O74" s="203"/>
      <c r="P74" s="203"/>
      <c r="Q74" s="203"/>
      <c r="R74" s="203"/>
      <c r="S74" s="203"/>
      <c r="W74" s="27">
        <f t="shared" si="1"/>
        <v>0</v>
      </c>
    </row>
    <row r="75" spans="1:23" ht="47.25">
      <c r="A75" s="141">
        <v>30</v>
      </c>
      <c r="B75" s="14" t="s">
        <v>22</v>
      </c>
      <c r="C75" s="14"/>
      <c r="D75" s="6">
        <f>E75+F75+G75+H75</f>
        <v>36280.800000000003</v>
      </c>
      <c r="E75" s="5">
        <v>10270.299999999999</v>
      </c>
      <c r="F75" s="5">
        <v>10810.5</v>
      </c>
      <c r="G75" s="22">
        <v>15200</v>
      </c>
      <c r="H75" s="8">
        <v>0</v>
      </c>
      <c r="I75" s="89">
        <v>21080.799999999999</v>
      </c>
      <c r="J75" s="115">
        <v>21080.799999999999</v>
      </c>
      <c r="K75" s="5">
        <v>10270</v>
      </c>
      <c r="L75" s="5">
        <v>10810.8</v>
      </c>
      <c r="M75" s="71"/>
      <c r="N75" s="71"/>
      <c r="O75" s="5">
        <v>21080.799999999999</v>
      </c>
      <c r="P75" s="71">
        <v>10270.299999999999</v>
      </c>
      <c r="Q75" s="5">
        <v>10810.8</v>
      </c>
      <c r="R75" s="71"/>
      <c r="S75" s="71"/>
      <c r="W75" s="27">
        <f t="shared" ref="W75:W106" si="32">J75-O75</f>
        <v>0</v>
      </c>
    </row>
    <row r="76" spans="1:23" ht="55.5" customHeight="1">
      <c r="A76" s="141">
        <v>31</v>
      </c>
      <c r="B76" s="74" t="s">
        <v>23</v>
      </c>
      <c r="C76" s="74"/>
      <c r="D76" s="6">
        <f t="shared" ref="D76" si="33">E76+F76+G76+H76</f>
        <v>0</v>
      </c>
      <c r="E76" s="22"/>
      <c r="F76" s="5"/>
      <c r="G76" s="22"/>
      <c r="H76" s="8"/>
      <c r="I76" s="89"/>
      <c r="J76" s="71"/>
      <c r="K76" s="71"/>
      <c r="L76" s="71"/>
      <c r="M76" s="71"/>
      <c r="N76" s="71"/>
      <c r="O76" s="71">
        <v>0</v>
      </c>
      <c r="P76" s="71"/>
      <c r="Q76" s="71"/>
      <c r="R76" s="71"/>
      <c r="S76" s="71"/>
      <c r="W76" s="27">
        <f t="shared" si="32"/>
        <v>0</v>
      </c>
    </row>
    <row r="77" spans="1:23">
      <c r="A77" s="142"/>
      <c r="B77" s="75" t="s">
        <v>2</v>
      </c>
      <c r="C77" s="75"/>
      <c r="D77" s="8">
        <f t="shared" ref="D77:S77" si="34">SUM(D75:D76)</f>
        <v>36280.800000000003</v>
      </c>
      <c r="E77" s="8">
        <f t="shared" si="34"/>
        <v>10270.299999999999</v>
      </c>
      <c r="F77" s="8">
        <f t="shared" si="34"/>
        <v>10810.5</v>
      </c>
      <c r="G77" s="8">
        <f t="shared" si="34"/>
        <v>15200</v>
      </c>
      <c r="H77" s="8">
        <f t="shared" si="34"/>
        <v>0</v>
      </c>
      <c r="I77" s="90">
        <f t="shared" si="34"/>
        <v>21080.799999999999</v>
      </c>
      <c r="J77" s="8">
        <f t="shared" si="34"/>
        <v>21080.799999999999</v>
      </c>
      <c r="K77" s="8">
        <f t="shared" si="34"/>
        <v>10270</v>
      </c>
      <c r="L77" s="8">
        <f t="shared" si="34"/>
        <v>10810.8</v>
      </c>
      <c r="M77" s="8">
        <f t="shared" si="34"/>
        <v>0</v>
      </c>
      <c r="N77" s="8">
        <f t="shared" si="34"/>
        <v>0</v>
      </c>
      <c r="O77" s="8">
        <f t="shared" si="34"/>
        <v>21080.799999999999</v>
      </c>
      <c r="P77" s="8">
        <f t="shared" si="34"/>
        <v>10270.299999999999</v>
      </c>
      <c r="Q77" s="8">
        <f t="shared" si="34"/>
        <v>10810.8</v>
      </c>
      <c r="R77" s="8">
        <f t="shared" si="34"/>
        <v>0</v>
      </c>
      <c r="S77" s="8">
        <f t="shared" si="34"/>
        <v>0</v>
      </c>
      <c r="W77" s="27">
        <f t="shared" si="32"/>
        <v>0</v>
      </c>
    </row>
    <row r="78" spans="1:23" ht="15.75" customHeight="1">
      <c r="A78" s="196" t="s">
        <v>24</v>
      </c>
      <c r="B78" s="196"/>
      <c r="C78" s="196"/>
      <c r="D78" s="196"/>
      <c r="E78" s="196"/>
      <c r="F78" s="196"/>
      <c r="G78" s="196"/>
      <c r="H78" s="196"/>
      <c r="I78" s="196"/>
      <c r="J78" s="196"/>
      <c r="K78" s="196"/>
      <c r="L78" s="196"/>
      <c r="M78" s="196"/>
      <c r="N78" s="196"/>
      <c r="O78" s="196"/>
      <c r="P78" s="196"/>
      <c r="Q78" s="196"/>
      <c r="R78" s="196"/>
      <c r="S78" s="196"/>
      <c r="W78" s="27">
        <f t="shared" si="32"/>
        <v>0</v>
      </c>
    </row>
    <row r="79" spans="1:23" ht="69.75" customHeight="1">
      <c r="A79" s="141">
        <v>32</v>
      </c>
      <c r="B79" s="74" t="s">
        <v>25</v>
      </c>
      <c r="C79" s="74"/>
      <c r="D79" s="6">
        <f>E79+F79+G79+H79</f>
        <v>0</v>
      </c>
      <c r="E79" s="22"/>
      <c r="F79" s="5"/>
      <c r="G79" s="22"/>
      <c r="H79" s="6"/>
      <c r="I79" s="89"/>
      <c r="J79" s="71"/>
      <c r="K79" s="71"/>
      <c r="L79" s="71"/>
      <c r="M79" s="71"/>
      <c r="N79" s="71"/>
      <c r="O79" s="71"/>
      <c r="P79" s="71"/>
      <c r="Q79" s="71"/>
      <c r="R79" s="71"/>
      <c r="S79" s="71"/>
      <c r="W79" s="27">
        <f t="shared" si="32"/>
        <v>0</v>
      </c>
    </row>
    <row r="80" spans="1:23" ht="34.5" customHeight="1">
      <c r="A80" s="141">
        <v>33</v>
      </c>
      <c r="B80" s="74" t="s">
        <v>26</v>
      </c>
      <c r="C80" s="74"/>
      <c r="D80" s="6">
        <f t="shared" ref="D80" si="35">E80+F80+G80+H80</f>
        <v>0</v>
      </c>
      <c r="E80" s="22"/>
      <c r="F80" s="5"/>
      <c r="G80" s="22"/>
      <c r="H80" s="6"/>
      <c r="I80" s="89"/>
      <c r="J80" s="71"/>
      <c r="K80" s="71"/>
      <c r="L80" s="71"/>
      <c r="M80" s="71"/>
      <c r="N80" s="71"/>
      <c r="O80" s="71"/>
      <c r="P80" s="71"/>
      <c r="Q80" s="71"/>
      <c r="R80" s="71"/>
      <c r="S80" s="71"/>
      <c r="W80" s="27">
        <f t="shared" si="32"/>
        <v>0</v>
      </c>
    </row>
    <row r="81" spans="1:23">
      <c r="A81" s="142"/>
      <c r="B81" s="75" t="s">
        <v>3</v>
      </c>
      <c r="C81" s="75"/>
      <c r="D81" s="6">
        <f>SUM(D79:D80)</f>
        <v>0</v>
      </c>
      <c r="E81" s="6">
        <f t="shared" ref="E81:S81" si="36">SUM(E79:E80)</f>
        <v>0</v>
      </c>
      <c r="F81" s="6">
        <f t="shared" si="36"/>
        <v>0</v>
      </c>
      <c r="G81" s="6">
        <f t="shared" si="36"/>
        <v>0</v>
      </c>
      <c r="H81" s="6">
        <f t="shared" si="36"/>
        <v>0</v>
      </c>
      <c r="I81" s="91">
        <f t="shared" si="36"/>
        <v>0</v>
      </c>
      <c r="J81" s="6">
        <f t="shared" si="36"/>
        <v>0</v>
      </c>
      <c r="K81" s="6">
        <f t="shared" si="36"/>
        <v>0</v>
      </c>
      <c r="L81" s="6">
        <f t="shared" si="36"/>
        <v>0</v>
      </c>
      <c r="M81" s="6">
        <f t="shared" si="36"/>
        <v>0</v>
      </c>
      <c r="N81" s="6">
        <f t="shared" si="36"/>
        <v>0</v>
      </c>
      <c r="O81" s="6">
        <f t="shared" si="36"/>
        <v>0</v>
      </c>
      <c r="P81" s="6">
        <f t="shared" si="36"/>
        <v>0</v>
      </c>
      <c r="Q81" s="6">
        <f t="shared" si="36"/>
        <v>0</v>
      </c>
      <c r="R81" s="6">
        <f t="shared" si="36"/>
        <v>0</v>
      </c>
      <c r="S81" s="6">
        <f t="shared" si="36"/>
        <v>0</v>
      </c>
      <c r="W81" s="27">
        <f t="shared" si="32"/>
        <v>0</v>
      </c>
    </row>
    <row r="82" spans="1:23">
      <c r="A82" s="142"/>
      <c r="B82" s="75" t="s">
        <v>27</v>
      </c>
      <c r="C82" s="75"/>
      <c r="D82" s="63">
        <f>D77+J79</f>
        <v>36280.800000000003</v>
      </c>
      <c r="E82" s="8">
        <f t="shared" ref="E82:S82" si="37">E77+E81</f>
        <v>10270.299999999999</v>
      </c>
      <c r="F82" s="8">
        <f t="shared" si="37"/>
        <v>10810.5</v>
      </c>
      <c r="G82" s="8">
        <f t="shared" si="37"/>
        <v>15200</v>
      </c>
      <c r="H82" s="8">
        <f t="shared" si="37"/>
        <v>0</v>
      </c>
      <c r="I82" s="90">
        <f t="shared" si="37"/>
        <v>21080.799999999999</v>
      </c>
      <c r="J82" s="8">
        <f t="shared" si="37"/>
        <v>21080.799999999999</v>
      </c>
      <c r="K82" s="8">
        <f t="shared" si="37"/>
        <v>10270</v>
      </c>
      <c r="L82" s="8">
        <f t="shared" si="37"/>
        <v>10810.8</v>
      </c>
      <c r="M82" s="8">
        <f t="shared" si="37"/>
        <v>0</v>
      </c>
      <c r="N82" s="8">
        <f t="shared" si="37"/>
        <v>0</v>
      </c>
      <c r="O82" s="8">
        <f t="shared" si="37"/>
        <v>21080.799999999999</v>
      </c>
      <c r="P82" s="8">
        <f t="shared" si="37"/>
        <v>10270.299999999999</v>
      </c>
      <c r="Q82" s="8">
        <f t="shared" si="37"/>
        <v>10810.8</v>
      </c>
      <c r="R82" s="8">
        <f t="shared" si="37"/>
        <v>0</v>
      </c>
      <c r="S82" s="8">
        <f t="shared" si="37"/>
        <v>0</v>
      </c>
      <c r="W82" s="27">
        <f t="shared" si="32"/>
        <v>0</v>
      </c>
    </row>
    <row r="83" spans="1:23" ht="30" customHeight="1">
      <c r="A83" s="237" t="s">
        <v>243</v>
      </c>
      <c r="B83" s="237"/>
      <c r="C83" s="237"/>
      <c r="D83" s="237"/>
      <c r="E83" s="237"/>
      <c r="F83" s="237"/>
      <c r="G83" s="237"/>
      <c r="H83" s="237"/>
      <c r="I83" s="237"/>
      <c r="J83" s="237"/>
      <c r="K83" s="237"/>
      <c r="L83" s="237"/>
      <c r="M83" s="237"/>
      <c r="N83" s="237"/>
      <c r="O83" s="237"/>
      <c r="P83" s="237"/>
      <c r="Q83" s="237"/>
      <c r="R83" s="237"/>
      <c r="S83" s="237"/>
      <c r="W83" s="27">
        <f t="shared" si="32"/>
        <v>0</v>
      </c>
    </row>
    <row r="84" spans="1:23" ht="31.5">
      <c r="A84" s="142">
        <v>34</v>
      </c>
      <c r="B84" s="104" t="s">
        <v>231</v>
      </c>
      <c r="C84" s="75"/>
      <c r="D84" s="6">
        <f>E84+F84+G84+H84</f>
        <v>8000</v>
      </c>
      <c r="E84" s="65"/>
      <c r="F84" s="65">
        <v>8000</v>
      </c>
      <c r="G84" s="8"/>
      <c r="H84" s="8"/>
      <c r="I84" s="90">
        <v>6258.12</v>
      </c>
      <c r="J84" s="65">
        <v>6258.1</v>
      </c>
      <c r="K84" s="65"/>
      <c r="L84" s="65">
        <v>6258.1</v>
      </c>
      <c r="M84" s="65"/>
      <c r="N84" s="65"/>
      <c r="O84" s="65">
        <v>6258.1</v>
      </c>
      <c r="P84" s="65"/>
      <c r="Q84" s="65">
        <v>6258.1</v>
      </c>
      <c r="R84" s="8"/>
      <c r="S84" s="8"/>
      <c r="W84" s="27">
        <f t="shared" si="32"/>
        <v>0</v>
      </c>
    </row>
    <row r="85" spans="1:23" ht="75">
      <c r="A85" s="142"/>
      <c r="B85" s="135" t="s">
        <v>283</v>
      </c>
      <c r="C85" s="75"/>
      <c r="D85" s="6">
        <f t="shared" ref="D85:D87" si="38">E85+F85+G85+H85</f>
        <v>5800</v>
      </c>
      <c r="E85" s="8"/>
      <c r="F85" s="65">
        <v>5800</v>
      </c>
      <c r="G85" s="8"/>
      <c r="H85" s="8"/>
      <c r="I85" s="90">
        <v>9844.2000000000007</v>
      </c>
      <c r="J85" s="65">
        <v>9844.2000000000007</v>
      </c>
      <c r="K85" s="8"/>
      <c r="L85" s="65">
        <v>9844.2000000000007</v>
      </c>
      <c r="M85" s="8"/>
      <c r="N85" s="8"/>
      <c r="O85" s="65">
        <v>9844.2000000000007</v>
      </c>
      <c r="P85" s="8"/>
      <c r="Q85" s="65">
        <v>9844.2000000000007</v>
      </c>
      <c r="R85" s="8"/>
      <c r="S85" s="8"/>
      <c r="W85" s="27">
        <f t="shared" si="32"/>
        <v>0</v>
      </c>
    </row>
    <row r="86" spans="1:23" ht="75">
      <c r="A86" s="142"/>
      <c r="B86" s="136" t="s">
        <v>284</v>
      </c>
      <c r="C86" s="75"/>
      <c r="D86" s="6">
        <f t="shared" si="38"/>
        <v>5827.8</v>
      </c>
      <c r="E86" s="8"/>
      <c r="F86" s="65">
        <v>5827.8</v>
      </c>
      <c r="G86" s="8"/>
      <c r="H86" s="8"/>
      <c r="I86" s="90">
        <v>3897.7</v>
      </c>
      <c r="J86" s="65">
        <f t="shared" ref="J86:J87" si="39">K86+L86+M86+N86</f>
        <v>3897.7</v>
      </c>
      <c r="K86" s="8"/>
      <c r="L86" s="65">
        <v>3897.7</v>
      </c>
      <c r="M86" s="8"/>
      <c r="N86" s="8"/>
      <c r="O86" s="65">
        <v>3897.7</v>
      </c>
      <c r="P86" s="8"/>
      <c r="Q86" s="65">
        <v>3897.7</v>
      </c>
      <c r="R86" s="8"/>
      <c r="S86" s="8"/>
      <c r="W86" s="27">
        <f t="shared" si="32"/>
        <v>0</v>
      </c>
    </row>
    <row r="87" spans="1:23" ht="45">
      <c r="A87" s="142"/>
      <c r="B87" s="135" t="s">
        <v>233</v>
      </c>
      <c r="C87" s="75"/>
      <c r="D87" s="6">
        <f t="shared" si="38"/>
        <v>372.2</v>
      </c>
      <c r="E87" s="8"/>
      <c r="F87" s="65">
        <v>372.2</v>
      </c>
      <c r="G87" s="8"/>
      <c r="H87" s="8"/>
      <c r="I87" s="90"/>
      <c r="J87" s="65">
        <f t="shared" si="39"/>
        <v>0</v>
      </c>
      <c r="K87" s="8"/>
      <c r="L87" s="8"/>
      <c r="M87" s="8"/>
      <c r="N87" s="8"/>
      <c r="O87" s="65">
        <f t="shared" ref="O87" si="40">P87+Q87+R87+S87</f>
        <v>0</v>
      </c>
      <c r="P87" s="8"/>
      <c r="Q87" s="8"/>
      <c r="R87" s="8"/>
      <c r="S87" s="8"/>
      <c r="W87" s="27">
        <f t="shared" si="32"/>
        <v>0</v>
      </c>
    </row>
    <row r="88" spans="1:23">
      <c r="A88" s="142"/>
      <c r="B88" s="75" t="s">
        <v>27</v>
      </c>
      <c r="C88" s="75"/>
      <c r="D88" s="6">
        <f>SUM(D84:D87)</f>
        <v>20000</v>
      </c>
      <c r="E88" s="6">
        <f t="shared" ref="E88:H88" si="41">SUM(E84:E87)</f>
        <v>0</v>
      </c>
      <c r="F88" s="6">
        <f t="shared" si="41"/>
        <v>20000</v>
      </c>
      <c r="G88" s="6">
        <f t="shared" si="41"/>
        <v>0</v>
      </c>
      <c r="H88" s="6">
        <f t="shared" si="41"/>
        <v>0</v>
      </c>
      <c r="I88" s="90">
        <f>SUM(I84:I87)</f>
        <v>20000.02</v>
      </c>
      <c r="J88" s="65">
        <v>20000</v>
      </c>
      <c r="K88" s="6">
        <f t="shared" ref="K88:S88" si="42">SUM(K84:K85)</f>
        <v>0</v>
      </c>
      <c r="L88" s="6">
        <f>SUM(L84:L87)</f>
        <v>20000</v>
      </c>
      <c r="M88" s="6">
        <f t="shared" si="42"/>
        <v>0</v>
      </c>
      <c r="N88" s="6">
        <f t="shared" si="42"/>
        <v>0</v>
      </c>
      <c r="O88" s="65">
        <f>SUM(O84:O87)</f>
        <v>20000</v>
      </c>
      <c r="P88" s="6">
        <f t="shared" si="42"/>
        <v>0</v>
      </c>
      <c r="Q88" s="6">
        <f>SUM(Q84:Q87)</f>
        <v>20000</v>
      </c>
      <c r="R88" s="6">
        <f t="shared" si="42"/>
        <v>0</v>
      </c>
      <c r="S88" s="6">
        <f t="shared" si="42"/>
        <v>0</v>
      </c>
      <c r="W88" s="27">
        <f t="shared" si="32"/>
        <v>0</v>
      </c>
    </row>
    <row r="89" spans="1:23" ht="15.75" customHeight="1">
      <c r="A89" s="235" t="s">
        <v>28</v>
      </c>
      <c r="B89" s="235"/>
      <c r="C89" s="235"/>
      <c r="D89" s="235"/>
      <c r="E89" s="235"/>
      <c r="F89" s="235"/>
      <c r="G89" s="235"/>
      <c r="H89" s="235"/>
      <c r="I89" s="235"/>
      <c r="J89" s="235"/>
      <c r="K89" s="235"/>
      <c r="L89" s="235"/>
      <c r="M89" s="235"/>
      <c r="N89" s="235"/>
      <c r="O89" s="235"/>
      <c r="P89" s="235"/>
      <c r="Q89" s="235"/>
      <c r="R89" s="235"/>
      <c r="S89" s="235"/>
      <c r="W89" s="27">
        <f t="shared" si="32"/>
        <v>0</v>
      </c>
    </row>
    <row r="90" spans="1:23" ht="15.75" customHeight="1">
      <c r="A90" s="196" t="s">
        <v>29</v>
      </c>
      <c r="B90" s="196"/>
      <c r="C90" s="196"/>
      <c r="D90" s="196"/>
      <c r="E90" s="196"/>
      <c r="F90" s="196"/>
      <c r="G90" s="196"/>
      <c r="H90" s="196"/>
      <c r="I90" s="196"/>
      <c r="J90" s="196"/>
      <c r="K90" s="196"/>
      <c r="L90" s="196"/>
      <c r="M90" s="196"/>
      <c r="N90" s="196"/>
      <c r="O90" s="196"/>
      <c r="P90" s="196"/>
      <c r="Q90" s="196"/>
      <c r="R90" s="196"/>
      <c r="S90" s="196"/>
      <c r="W90" s="27">
        <f t="shared" si="32"/>
        <v>0</v>
      </c>
    </row>
    <row r="91" spans="1:23" ht="63">
      <c r="A91" s="141">
        <v>35</v>
      </c>
      <c r="B91" s="14" t="s">
        <v>200</v>
      </c>
      <c r="C91" s="14"/>
      <c r="D91" s="6">
        <f>E91+F91+G91+H91</f>
        <v>236661.7</v>
      </c>
      <c r="E91" s="5">
        <v>224000</v>
      </c>
      <c r="F91" s="5">
        <v>12661.7</v>
      </c>
      <c r="G91" s="5"/>
      <c r="H91" s="5"/>
      <c r="I91" s="91">
        <v>236661.7</v>
      </c>
      <c r="J91" s="5">
        <v>236661.7</v>
      </c>
      <c r="K91" s="57">
        <v>224000</v>
      </c>
      <c r="L91" s="57">
        <v>12661.7</v>
      </c>
      <c r="M91" s="22"/>
      <c r="N91" s="22"/>
      <c r="O91" s="57">
        <v>214650.1</v>
      </c>
      <c r="P91" s="57">
        <v>203166</v>
      </c>
      <c r="Q91" s="57">
        <v>11484.1</v>
      </c>
      <c r="R91" s="22"/>
      <c r="S91" s="22"/>
      <c r="W91" s="27">
        <f t="shared" si="32"/>
        <v>22011.600000000006</v>
      </c>
    </row>
    <row r="92" spans="1:23">
      <c r="A92" s="141">
        <v>36</v>
      </c>
      <c r="B92" s="14" t="s">
        <v>242</v>
      </c>
      <c r="C92" s="14"/>
      <c r="D92" s="6">
        <f>E92+F92+G92+H92</f>
        <v>9900</v>
      </c>
      <c r="E92" s="5"/>
      <c r="F92" s="5">
        <v>9900</v>
      </c>
      <c r="G92" s="5"/>
      <c r="H92" s="5"/>
      <c r="I92" s="91">
        <v>9900</v>
      </c>
      <c r="J92" s="57">
        <v>9900</v>
      </c>
      <c r="K92" s="6"/>
      <c r="L92" s="5">
        <v>9900</v>
      </c>
      <c r="M92" s="22"/>
      <c r="N92" s="22"/>
      <c r="O92" s="57">
        <v>358.1</v>
      </c>
      <c r="P92" s="57"/>
      <c r="Q92" s="57">
        <v>358.1</v>
      </c>
      <c r="R92" s="22"/>
      <c r="S92" s="22"/>
      <c r="U92" s="1" t="s">
        <v>317</v>
      </c>
      <c r="W92" s="27">
        <f t="shared" si="32"/>
        <v>9541.9</v>
      </c>
    </row>
    <row r="93" spans="1:23">
      <c r="A93" s="141"/>
      <c r="B93" s="14"/>
      <c r="C93" s="14"/>
      <c r="D93" s="6"/>
      <c r="E93" s="5"/>
      <c r="F93" s="5"/>
      <c r="G93" s="5"/>
      <c r="H93" s="5"/>
      <c r="I93" s="91"/>
      <c r="J93" s="69">
        <f>L93</f>
        <v>0</v>
      </c>
      <c r="K93" s="6"/>
      <c r="L93" s="5"/>
      <c r="M93" s="22"/>
      <c r="N93" s="22"/>
      <c r="O93" s="57">
        <f>Q93</f>
        <v>0</v>
      </c>
      <c r="P93" s="57"/>
      <c r="Q93" s="57"/>
      <c r="R93" s="22"/>
      <c r="S93" s="22"/>
      <c r="W93" s="27">
        <f t="shared" si="32"/>
        <v>0</v>
      </c>
    </row>
    <row r="94" spans="1:23" ht="15.75" customHeight="1">
      <c r="A94" s="196" t="s">
        <v>172</v>
      </c>
      <c r="B94" s="196"/>
      <c r="C94" s="196"/>
      <c r="D94" s="196"/>
      <c r="E94" s="196"/>
      <c r="F94" s="196"/>
      <c r="G94" s="196"/>
      <c r="H94" s="196"/>
      <c r="I94" s="196"/>
      <c r="J94" s="196"/>
      <c r="K94" s="196"/>
      <c r="L94" s="196"/>
      <c r="M94" s="196"/>
      <c r="N94" s="196"/>
      <c r="O94" s="196"/>
      <c r="P94" s="196"/>
      <c r="Q94" s="196"/>
      <c r="R94" s="196"/>
      <c r="S94" s="196"/>
      <c r="W94" s="27">
        <f t="shared" si="32"/>
        <v>0</v>
      </c>
    </row>
    <row r="95" spans="1:23" ht="31.5">
      <c r="A95" s="141">
        <v>37</v>
      </c>
      <c r="B95" s="14" t="s">
        <v>31</v>
      </c>
      <c r="C95" s="14"/>
      <c r="D95" s="6">
        <f t="shared" ref="D95" si="43">E95+F95+G95+H95</f>
        <v>29035.399999999998</v>
      </c>
      <c r="E95" s="5">
        <v>27583.599999999999</v>
      </c>
      <c r="F95" s="5">
        <v>1451.8</v>
      </c>
      <c r="G95" s="5"/>
      <c r="H95" s="5"/>
      <c r="I95" s="91">
        <v>29035.4</v>
      </c>
      <c r="J95" s="57">
        <v>29035.4</v>
      </c>
      <c r="K95" s="57">
        <v>27583.599999999999</v>
      </c>
      <c r="L95" s="22">
        <v>1451.8</v>
      </c>
      <c r="M95" s="22"/>
      <c r="N95" s="22"/>
      <c r="O95" s="57">
        <v>29035.4</v>
      </c>
      <c r="P95" s="57">
        <v>27583.599999999999</v>
      </c>
      <c r="Q95" s="22">
        <v>1451.8</v>
      </c>
      <c r="R95" s="22"/>
      <c r="S95" s="22"/>
      <c r="W95" s="27">
        <f t="shared" si="32"/>
        <v>0</v>
      </c>
    </row>
    <row r="96" spans="1:23">
      <c r="A96" s="141"/>
      <c r="B96" s="7" t="s">
        <v>6</v>
      </c>
      <c r="C96" s="7"/>
      <c r="D96" s="6">
        <f t="shared" ref="D96:I96" si="44">SUM(D95:D95)</f>
        <v>29035.399999999998</v>
      </c>
      <c r="E96" s="6">
        <f t="shared" si="44"/>
        <v>27583.599999999999</v>
      </c>
      <c r="F96" s="6">
        <f t="shared" si="44"/>
        <v>1451.8</v>
      </c>
      <c r="G96" s="6">
        <f t="shared" si="44"/>
        <v>0</v>
      </c>
      <c r="H96" s="6">
        <f t="shared" si="44"/>
        <v>0</v>
      </c>
      <c r="I96" s="91">
        <f t="shared" si="44"/>
        <v>29035.4</v>
      </c>
      <c r="J96" s="69">
        <f t="shared" ref="J96" si="45">K96+L96+M96+N96</f>
        <v>29035.399999999998</v>
      </c>
      <c r="K96" s="6">
        <f>SUM(K95:K95)</f>
        <v>27583.599999999999</v>
      </c>
      <c r="L96" s="6">
        <f>SUM(L95:L95)</f>
        <v>1451.8</v>
      </c>
      <c r="M96" s="6">
        <f>SUM(M95:M95)</f>
        <v>0</v>
      </c>
      <c r="N96" s="6">
        <f>SUM(N95:N95)</f>
        <v>0</v>
      </c>
      <c r="O96" s="69">
        <f t="shared" ref="O96" si="46">P96+Q96+R96+S96</f>
        <v>29035.399999999998</v>
      </c>
      <c r="P96" s="6">
        <f>SUM(P95:P95)</f>
        <v>27583.599999999999</v>
      </c>
      <c r="Q96" s="6">
        <f>SUM(Q95:Q95)</f>
        <v>1451.8</v>
      </c>
      <c r="R96" s="6">
        <f>SUM(R95:R95)</f>
        <v>0</v>
      </c>
      <c r="S96" s="6">
        <f>SUM(S95:S95)</f>
        <v>0</v>
      </c>
      <c r="W96" s="27">
        <f t="shared" si="32"/>
        <v>0</v>
      </c>
    </row>
    <row r="97" spans="1:23" ht="47.25">
      <c r="A97" s="141"/>
      <c r="B97" s="7" t="s">
        <v>252</v>
      </c>
      <c r="C97" s="7"/>
      <c r="D97" s="6"/>
      <c r="E97" s="6"/>
      <c r="F97" s="6"/>
      <c r="G97" s="6"/>
      <c r="H97" s="6"/>
      <c r="I97" s="91"/>
      <c r="J97" s="69">
        <f>L97</f>
        <v>0</v>
      </c>
      <c r="K97" s="6"/>
      <c r="L97" s="5"/>
      <c r="M97" s="6"/>
      <c r="N97" s="6"/>
      <c r="O97" s="57">
        <f>Q97</f>
        <v>0</v>
      </c>
      <c r="P97" s="6"/>
      <c r="Q97" s="5"/>
      <c r="R97" s="6"/>
      <c r="S97" s="6"/>
      <c r="W97" s="27">
        <f t="shared" si="32"/>
        <v>0</v>
      </c>
    </row>
    <row r="98" spans="1:23">
      <c r="A98" s="141"/>
      <c r="B98" s="7" t="s">
        <v>61</v>
      </c>
      <c r="C98" s="15"/>
      <c r="D98" s="63">
        <f>D91+D92+D96</f>
        <v>275597.10000000003</v>
      </c>
      <c r="E98" s="6">
        <f>E91+E96</f>
        <v>251583.6</v>
      </c>
      <c r="F98" s="6">
        <f>F91+F96</f>
        <v>14113.5</v>
      </c>
      <c r="G98" s="6">
        <f>G91+G96</f>
        <v>0</v>
      </c>
      <c r="H98" s="6">
        <f>H91+H96</f>
        <v>0</v>
      </c>
      <c r="I98" s="91">
        <f>I91+I92+I93+I96+I97</f>
        <v>275597.10000000003</v>
      </c>
      <c r="J98" s="91">
        <f t="shared" ref="J98:S98" si="47">J91+J92+J93+J96+J97</f>
        <v>275597.10000000003</v>
      </c>
      <c r="K98" s="91">
        <f t="shared" si="47"/>
        <v>251583.6</v>
      </c>
      <c r="L98" s="91">
        <f t="shared" si="47"/>
        <v>24013.5</v>
      </c>
      <c r="M98" s="91">
        <f t="shared" si="47"/>
        <v>0</v>
      </c>
      <c r="N98" s="91">
        <f t="shared" si="47"/>
        <v>0</v>
      </c>
      <c r="O98" s="91">
        <f t="shared" si="47"/>
        <v>244043.6</v>
      </c>
      <c r="P98" s="91">
        <f t="shared" si="47"/>
        <v>230749.6</v>
      </c>
      <c r="Q98" s="91">
        <f t="shared" si="47"/>
        <v>13294</v>
      </c>
      <c r="R98" s="91">
        <f t="shared" si="47"/>
        <v>0</v>
      </c>
      <c r="S98" s="91">
        <f t="shared" si="47"/>
        <v>0</v>
      </c>
      <c r="W98" s="27">
        <f t="shared" si="32"/>
        <v>31553.500000000029</v>
      </c>
    </row>
    <row r="99" spans="1:23" ht="21" customHeight="1">
      <c r="A99" s="196" t="s">
        <v>173</v>
      </c>
      <c r="B99" s="196"/>
      <c r="C99" s="196"/>
      <c r="D99" s="196"/>
      <c r="E99" s="196"/>
      <c r="F99" s="196"/>
      <c r="G99" s="196"/>
      <c r="H99" s="196"/>
      <c r="I99" s="196"/>
      <c r="J99" s="196"/>
      <c r="K99" s="196"/>
      <c r="L99" s="196"/>
      <c r="M99" s="196"/>
      <c r="N99" s="196"/>
      <c r="O99" s="196"/>
      <c r="P99" s="196"/>
      <c r="Q99" s="196"/>
      <c r="R99" s="196"/>
      <c r="S99" s="196"/>
      <c r="W99" s="27">
        <f t="shared" si="32"/>
        <v>0</v>
      </c>
    </row>
    <row r="100" spans="1:23" ht="15.75" customHeight="1">
      <c r="A100" s="196" t="s">
        <v>90</v>
      </c>
      <c r="B100" s="196"/>
      <c r="C100" s="196"/>
      <c r="D100" s="196"/>
      <c r="E100" s="196"/>
      <c r="F100" s="196"/>
      <c r="G100" s="196"/>
      <c r="H100" s="196"/>
      <c r="I100" s="196"/>
      <c r="J100" s="196"/>
      <c r="K100" s="196"/>
      <c r="L100" s="196"/>
      <c r="M100" s="196"/>
      <c r="N100" s="196"/>
      <c r="O100" s="196"/>
      <c r="P100" s="196"/>
      <c r="Q100" s="196"/>
      <c r="R100" s="196"/>
      <c r="S100" s="196"/>
      <c r="W100" s="27">
        <f t="shared" si="32"/>
        <v>0</v>
      </c>
    </row>
    <row r="101" spans="1:23" ht="15.75" customHeight="1">
      <c r="A101" s="196" t="s">
        <v>34</v>
      </c>
      <c r="B101" s="196"/>
      <c r="C101" s="196"/>
      <c r="D101" s="196"/>
      <c r="E101" s="196"/>
      <c r="F101" s="196"/>
      <c r="G101" s="196"/>
      <c r="H101" s="196"/>
      <c r="I101" s="196"/>
      <c r="J101" s="196"/>
      <c r="K101" s="196"/>
      <c r="L101" s="196"/>
      <c r="M101" s="196"/>
      <c r="N101" s="196"/>
      <c r="O101" s="196"/>
      <c r="P101" s="196"/>
      <c r="Q101" s="196"/>
      <c r="R101" s="196"/>
      <c r="S101" s="196"/>
      <c r="W101" s="27">
        <f t="shared" si="32"/>
        <v>0</v>
      </c>
    </row>
    <row r="102" spans="1:23" ht="63">
      <c r="A102" s="141">
        <v>38</v>
      </c>
      <c r="B102" s="15" t="s">
        <v>35</v>
      </c>
      <c r="C102" s="15"/>
      <c r="D102" s="6">
        <f>E102+F102+G102+H102</f>
        <v>29057.599999999999</v>
      </c>
      <c r="E102" s="22"/>
      <c r="F102" s="5">
        <v>29057.599999999999</v>
      </c>
      <c r="G102" s="22"/>
      <c r="H102" s="8"/>
      <c r="I102" s="89">
        <v>30790.400000000001</v>
      </c>
      <c r="J102" s="57">
        <f>L102</f>
        <v>30790.400000000001</v>
      </c>
      <c r="K102" s="5"/>
      <c r="L102" s="5">
        <v>30790.400000000001</v>
      </c>
      <c r="M102" s="5"/>
      <c r="N102" s="5"/>
      <c r="O102" s="5">
        <f>Q102</f>
        <v>30790.400000000001</v>
      </c>
      <c r="P102" s="5"/>
      <c r="Q102" s="5">
        <v>30790.400000000001</v>
      </c>
      <c r="R102" s="5"/>
      <c r="S102" s="5"/>
      <c r="W102" s="27">
        <f t="shared" si="32"/>
        <v>0</v>
      </c>
    </row>
    <row r="103" spans="1:23" ht="52.5" customHeight="1">
      <c r="A103" s="141">
        <v>39</v>
      </c>
      <c r="B103" s="15" t="s">
        <v>36</v>
      </c>
      <c r="C103" s="15"/>
      <c r="D103" s="6">
        <f>E103+F103+G103+H103</f>
        <v>19321</v>
      </c>
      <c r="E103" s="22"/>
      <c r="F103" s="5">
        <v>19321</v>
      </c>
      <c r="G103" s="22"/>
      <c r="H103" s="8"/>
      <c r="I103" s="89">
        <v>17237</v>
      </c>
      <c r="J103" s="57">
        <f>L103</f>
        <v>17237</v>
      </c>
      <c r="K103" s="5"/>
      <c r="L103" s="5">
        <v>17237</v>
      </c>
      <c r="M103" s="5"/>
      <c r="N103" s="5"/>
      <c r="O103" s="5">
        <f>Q103</f>
        <v>17237</v>
      </c>
      <c r="P103" s="5"/>
      <c r="Q103" s="5">
        <v>17237</v>
      </c>
      <c r="R103" s="5"/>
      <c r="S103" s="5"/>
      <c r="W103" s="27">
        <f t="shared" si="32"/>
        <v>0</v>
      </c>
    </row>
    <row r="104" spans="1:23">
      <c r="A104" s="142"/>
      <c r="B104" s="7" t="s">
        <v>38</v>
      </c>
      <c r="C104" s="7"/>
      <c r="D104" s="6">
        <f>SUM(D102:D103)</f>
        <v>48378.6</v>
      </c>
      <c r="E104" s="6">
        <f t="shared" ref="E104:S104" si="48">SUM(E102:E103)</f>
        <v>0</v>
      </c>
      <c r="F104" s="6">
        <f t="shared" si="48"/>
        <v>48378.6</v>
      </c>
      <c r="G104" s="6">
        <f t="shared" si="48"/>
        <v>0</v>
      </c>
      <c r="H104" s="6">
        <f t="shared" si="48"/>
        <v>0</v>
      </c>
      <c r="I104" s="91">
        <f t="shared" si="48"/>
        <v>48027.4</v>
      </c>
      <c r="J104" s="91">
        <f t="shared" si="48"/>
        <v>48027.4</v>
      </c>
      <c r="K104" s="91">
        <f t="shared" si="48"/>
        <v>0</v>
      </c>
      <c r="L104" s="91">
        <f t="shared" si="48"/>
        <v>48027.4</v>
      </c>
      <c r="M104" s="91">
        <f t="shared" si="48"/>
        <v>0</v>
      </c>
      <c r="N104" s="91">
        <f t="shared" si="48"/>
        <v>0</v>
      </c>
      <c r="O104" s="91">
        <f t="shared" si="48"/>
        <v>48027.4</v>
      </c>
      <c r="P104" s="91">
        <f t="shared" si="48"/>
        <v>0</v>
      </c>
      <c r="Q104" s="91">
        <f t="shared" si="48"/>
        <v>48027.4</v>
      </c>
      <c r="R104" s="91">
        <f t="shared" si="48"/>
        <v>0</v>
      </c>
      <c r="S104" s="91">
        <f t="shared" si="48"/>
        <v>0</v>
      </c>
      <c r="W104" s="27">
        <f t="shared" si="32"/>
        <v>0</v>
      </c>
    </row>
    <row r="105" spans="1:23">
      <c r="A105" s="142"/>
      <c r="B105" s="7" t="s">
        <v>10</v>
      </c>
      <c r="C105" s="7"/>
      <c r="D105" s="63">
        <f>D98+D104</f>
        <v>323975.7</v>
      </c>
      <c r="E105" s="6">
        <f t="shared" ref="E105:H105" si="49">E98+E104</f>
        <v>251583.6</v>
      </c>
      <c r="F105" s="6">
        <f t="shared" si="49"/>
        <v>62492.1</v>
      </c>
      <c r="G105" s="6">
        <f t="shared" si="49"/>
        <v>0</v>
      </c>
      <c r="H105" s="6">
        <f t="shared" si="49"/>
        <v>0</v>
      </c>
      <c r="I105" s="91">
        <f>I98+I104</f>
        <v>323624.50000000006</v>
      </c>
      <c r="J105" s="91">
        <f t="shared" ref="J105:S105" si="50">J98+J104</f>
        <v>323624.50000000006</v>
      </c>
      <c r="K105" s="91">
        <f t="shared" si="50"/>
        <v>251583.6</v>
      </c>
      <c r="L105" s="91">
        <f t="shared" si="50"/>
        <v>72040.899999999994</v>
      </c>
      <c r="M105" s="91">
        <f t="shared" si="50"/>
        <v>0</v>
      </c>
      <c r="N105" s="91">
        <f t="shared" si="50"/>
        <v>0</v>
      </c>
      <c r="O105" s="91">
        <f t="shared" si="50"/>
        <v>292071</v>
      </c>
      <c r="P105" s="91">
        <f t="shared" si="50"/>
        <v>230749.6</v>
      </c>
      <c r="Q105" s="91">
        <f t="shared" si="50"/>
        <v>61321.4</v>
      </c>
      <c r="R105" s="91">
        <f t="shared" si="50"/>
        <v>0</v>
      </c>
      <c r="S105" s="91">
        <f t="shared" si="50"/>
        <v>0</v>
      </c>
      <c r="W105" s="27">
        <f t="shared" si="32"/>
        <v>31553.500000000058</v>
      </c>
    </row>
    <row r="106" spans="1:23" ht="45">
      <c r="A106" s="142"/>
      <c r="B106" s="7" t="s">
        <v>39</v>
      </c>
      <c r="C106" s="7"/>
      <c r="D106" s="6">
        <f>D30+D51+D72+D82+D88+D105</f>
        <v>1960519.4000000001</v>
      </c>
      <c r="E106" s="6">
        <f>E30+E51+E72+E82+E105</f>
        <v>261853.9</v>
      </c>
      <c r="F106" s="6">
        <f>F30+F51+F72+F82+F105</f>
        <v>1641565.5000000002</v>
      </c>
      <c r="G106" s="6">
        <f>G30+G51+G72+G82+G105</f>
        <v>15200</v>
      </c>
      <c r="H106" s="6">
        <f>H30+H51+H72+H82+H105</f>
        <v>12000</v>
      </c>
      <c r="I106" s="91">
        <f>I30+I51+I72+I77+I88+I105</f>
        <v>1915458.7169999999</v>
      </c>
      <c r="J106" s="91">
        <f>J30+J51+J72+J82+J88+J105</f>
        <v>1915458.7</v>
      </c>
      <c r="K106" s="91">
        <f t="shared" ref="K106:S106" si="51">K30+K51+K72+K77+K88+K105</f>
        <v>261853.6</v>
      </c>
      <c r="L106" s="91">
        <f t="shared" si="51"/>
        <v>1653605.0999999999</v>
      </c>
      <c r="M106" s="91">
        <f t="shared" si="51"/>
        <v>0</v>
      </c>
      <c r="N106" s="91">
        <f t="shared" si="51"/>
        <v>0</v>
      </c>
      <c r="O106" s="91">
        <f t="shared" si="51"/>
        <v>1869188.28</v>
      </c>
      <c r="P106" s="91">
        <f t="shared" si="51"/>
        <v>241019.9</v>
      </c>
      <c r="Q106" s="91">
        <f t="shared" si="51"/>
        <v>1628168.7</v>
      </c>
      <c r="R106" s="91">
        <f t="shared" si="51"/>
        <v>0</v>
      </c>
      <c r="S106" s="91">
        <f t="shared" si="51"/>
        <v>0</v>
      </c>
      <c r="T106" s="1" t="s">
        <v>320</v>
      </c>
      <c r="U106" s="28">
        <f>J106-O106</f>
        <v>46270.419999999925</v>
      </c>
      <c r="W106" s="27">
        <f t="shared" si="32"/>
        <v>46270.419999999925</v>
      </c>
    </row>
    <row r="107" spans="1:23">
      <c r="A107" s="76"/>
      <c r="B107" s="41" t="s">
        <v>193</v>
      </c>
      <c r="C107" s="41"/>
      <c r="D107" s="41"/>
      <c r="E107" s="41"/>
      <c r="F107" s="41"/>
      <c r="G107" s="41"/>
      <c r="H107" s="52"/>
      <c r="I107" s="52"/>
      <c r="J107" s="77"/>
      <c r="K107" s="13"/>
      <c r="L107" s="13"/>
      <c r="M107" s="13"/>
      <c r="N107" s="13"/>
      <c r="O107" s="77"/>
      <c r="P107" s="13"/>
      <c r="Q107" s="13"/>
      <c r="R107" s="13"/>
      <c r="S107" s="13"/>
    </row>
    <row r="108" spans="1:23">
      <c r="B108" s="2" t="s">
        <v>194</v>
      </c>
      <c r="E108" s="41"/>
      <c r="F108" s="41"/>
      <c r="G108" s="41"/>
      <c r="H108" s="52"/>
      <c r="I108" s="52"/>
      <c r="J108" s="13"/>
      <c r="L108" s="28"/>
      <c r="O108" s="27"/>
      <c r="S108" s="28"/>
    </row>
    <row r="109" spans="1:23">
      <c r="B109" s="2" t="s">
        <v>178</v>
      </c>
      <c r="D109" s="138"/>
      <c r="I109" s="192">
        <v>1915458.7</v>
      </c>
      <c r="J109" s="13">
        <v>1925638.4080000001</v>
      </c>
      <c r="K109" s="1">
        <f>J109-J110</f>
        <v>392.30799999996088</v>
      </c>
      <c r="L109" s="28"/>
      <c r="O109" s="27"/>
    </row>
    <row r="110" spans="1:23">
      <c r="B110" s="2" t="s">
        <v>322</v>
      </c>
      <c r="I110" s="190">
        <v>1915458.7</v>
      </c>
      <c r="J110" s="16">
        <v>1925246.1</v>
      </c>
      <c r="O110" s="27"/>
    </row>
    <row r="111" spans="1:23">
      <c r="B111" s="2" t="s">
        <v>189</v>
      </c>
      <c r="H111" s="3" t="s">
        <v>323</v>
      </c>
      <c r="J111" s="3">
        <v>350</v>
      </c>
      <c r="K111" s="3"/>
      <c r="L111" s="3">
        <v>350</v>
      </c>
      <c r="M111" s="3"/>
      <c r="N111" s="3"/>
      <c r="O111" s="3">
        <v>350</v>
      </c>
      <c r="P111" s="3"/>
      <c r="Q111" s="3">
        <v>350</v>
      </c>
      <c r="R111" s="3"/>
      <c r="S111" s="3"/>
    </row>
    <row r="112" spans="1:23" ht="31.5">
      <c r="B112" s="2" t="s">
        <v>321</v>
      </c>
      <c r="D112" s="138"/>
      <c r="H112" s="3" t="s">
        <v>318</v>
      </c>
      <c r="I112" s="116"/>
      <c r="J112" s="191">
        <v>42.3</v>
      </c>
      <c r="K112" s="117"/>
      <c r="L112" s="117"/>
      <c r="M112" s="117"/>
      <c r="N112" s="117"/>
      <c r="O112" s="117"/>
      <c r="P112" s="117"/>
    </row>
    <row r="113" spans="2:21">
      <c r="B113" s="2" t="s">
        <v>299</v>
      </c>
      <c r="D113" s="32"/>
      <c r="J113" s="3">
        <v>9385.5</v>
      </c>
      <c r="K113" s="3"/>
      <c r="L113" s="3">
        <v>9385.5</v>
      </c>
      <c r="M113" s="3"/>
      <c r="N113" s="3"/>
      <c r="O113" s="3">
        <v>3199.5</v>
      </c>
      <c r="P113" s="3"/>
      <c r="Q113" s="3">
        <v>3199.5</v>
      </c>
      <c r="R113" s="3"/>
      <c r="S113" s="3"/>
    </row>
    <row r="114" spans="2:21">
      <c r="B114" s="2" t="s">
        <v>300</v>
      </c>
      <c r="D114" s="32"/>
      <c r="J114" s="3">
        <v>401.9</v>
      </c>
      <c r="K114" s="3"/>
      <c r="L114" s="3">
        <v>401.9</v>
      </c>
      <c r="M114" s="3"/>
      <c r="N114" s="3"/>
      <c r="O114" s="3">
        <v>387.9</v>
      </c>
      <c r="P114" s="3"/>
      <c r="Q114" s="3">
        <v>387.9</v>
      </c>
      <c r="R114" s="3"/>
      <c r="S114" s="3"/>
    </row>
    <row r="115" spans="2:21">
      <c r="B115" s="2" t="s">
        <v>301</v>
      </c>
      <c r="D115" s="139">
        <f>D106-D112</f>
        <v>1960519.4000000001</v>
      </c>
      <c r="I115" s="3">
        <f>I106-I112</f>
        <v>1915458.7169999999</v>
      </c>
      <c r="J115" s="155">
        <f>J106+J111+J112+J113+J114</f>
        <v>1925638.4</v>
      </c>
      <c r="K115" s="156">
        <v>261853.9</v>
      </c>
      <c r="L115" s="156">
        <v>1663784.5</v>
      </c>
      <c r="O115" s="155">
        <f>O106+O111+O113+O114</f>
        <v>1873125.68</v>
      </c>
      <c r="P115" s="155">
        <f>P106+P111+P113+P114</f>
        <v>241019.9</v>
      </c>
      <c r="Q115" s="155">
        <f>Q106+Q111+Q113+Q114</f>
        <v>1632106.0999999999</v>
      </c>
      <c r="T115" s="1" t="s">
        <v>319</v>
      </c>
      <c r="U115" s="28">
        <f>J115-O115</f>
        <v>52512.719999999972</v>
      </c>
    </row>
    <row r="116" spans="2:21">
      <c r="B116" s="30"/>
      <c r="C116" s="30"/>
      <c r="D116" s="30"/>
      <c r="E116" s="30"/>
      <c r="F116" s="31"/>
    </row>
    <row r="117" spans="2:21">
      <c r="F117" s="29"/>
    </row>
    <row r="118" spans="2:21">
      <c r="F118" s="29"/>
    </row>
    <row r="121" spans="2:21">
      <c r="D121" s="241"/>
      <c r="E121" s="241"/>
      <c r="F121" s="41"/>
      <c r="G121" s="41"/>
      <c r="H121" s="241"/>
      <c r="I121" s="241"/>
      <c r="J121" s="13"/>
      <c r="K121" s="241"/>
      <c r="L121" s="241"/>
      <c r="M121" s="13"/>
      <c r="N121" s="13"/>
      <c r="O121" s="13"/>
      <c r="P121" s="241"/>
      <c r="Q121" s="241"/>
      <c r="R121" s="13"/>
      <c r="S121" s="13"/>
    </row>
    <row r="122" spans="2:21">
      <c r="D122" s="41"/>
      <c r="E122" s="41"/>
      <c r="F122" s="41"/>
      <c r="G122" s="41"/>
      <c r="H122" s="41"/>
      <c r="I122" s="41"/>
      <c r="J122" s="13"/>
      <c r="K122" s="41"/>
      <c r="L122" s="41"/>
      <c r="M122" s="13"/>
      <c r="N122" s="13"/>
      <c r="O122" s="13"/>
      <c r="P122" s="41"/>
      <c r="Q122" s="41"/>
      <c r="R122" s="13"/>
      <c r="S122" s="13"/>
    </row>
    <row r="123" spans="2:21">
      <c r="D123" s="42"/>
      <c r="E123" s="35"/>
      <c r="F123" s="35"/>
      <c r="G123" s="35"/>
      <c r="H123" s="43"/>
      <c r="I123" s="43"/>
      <c r="J123" s="35"/>
      <c r="K123" s="35"/>
      <c r="L123" s="35"/>
      <c r="M123" s="35"/>
      <c r="N123" s="35"/>
      <c r="O123" s="35"/>
      <c r="P123" s="35"/>
      <c r="Q123" s="35"/>
      <c r="R123" s="35"/>
      <c r="S123" s="35"/>
    </row>
    <row r="124" spans="2:21">
      <c r="B124" s="41"/>
      <c r="D124" s="35"/>
      <c r="E124" s="35"/>
      <c r="F124" s="44"/>
      <c r="G124" s="35"/>
      <c r="H124" s="35"/>
      <c r="I124" s="44"/>
      <c r="J124" s="35"/>
      <c r="K124" s="35"/>
      <c r="L124" s="44"/>
      <c r="M124" s="35"/>
      <c r="N124" s="35"/>
      <c r="O124" s="35"/>
      <c r="P124" s="35"/>
      <c r="Q124" s="44"/>
      <c r="R124" s="35"/>
      <c r="S124" s="35"/>
    </row>
    <row r="125" spans="2:21">
      <c r="D125" s="35"/>
      <c r="E125" s="44"/>
      <c r="F125" s="44"/>
      <c r="G125" s="35"/>
      <c r="H125" s="44"/>
      <c r="I125" s="44"/>
      <c r="J125" s="35"/>
      <c r="K125" s="44"/>
      <c r="L125" s="44"/>
      <c r="M125" s="35"/>
      <c r="N125" s="35"/>
      <c r="O125" s="35"/>
      <c r="P125" s="44"/>
      <c r="Q125" s="44"/>
      <c r="R125" s="35"/>
      <c r="S125" s="35"/>
    </row>
    <row r="126" spans="2:21">
      <c r="D126" s="35"/>
      <c r="E126" s="35"/>
      <c r="F126" s="44"/>
      <c r="G126" s="35"/>
      <c r="H126" s="35"/>
      <c r="I126" s="44"/>
      <c r="J126" s="35"/>
      <c r="K126" s="35"/>
      <c r="L126" s="44"/>
      <c r="M126" s="35"/>
      <c r="N126" s="35"/>
      <c r="O126" s="35"/>
      <c r="P126" s="35"/>
      <c r="Q126" s="44"/>
      <c r="R126" s="35"/>
      <c r="S126" s="35"/>
    </row>
    <row r="127" spans="2:21">
      <c r="D127" s="35"/>
      <c r="E127" s="35"/>
      <c r="F127" s="44"/>
      <c r="G127" s="35"/>
      <c r="H127" s="35"/>
      <c r="I127" s="44"/>
      <c r="J127" s="35"/>
      <c r="K127" s="35"/>
      <c r="L127" s="44"/>
      <c r="M127" s="35"/>
      <c r="N127" s="35"/>
      <c r="O127" s="35"/>
      <c r="P127" s="35"/>
      <c r="Q127" s="44"/>
      <c r="R127" s="35"/>
      <c r="S127" s="35"/>
    </row>
    <row r="128" spans="2:21">
      <c r="D128" s="35"/>
      <c r="E128" s="35"/>
      <c r="F128" s="44"/>
      <c r="G128" s="35"/>
      <c r="H128" s="35"/>
      <c r="I128" s="44"/>
      <c r="J128" s="35"/>
      <c r="K128" s="35"/>
      <c r="L128" s="44"/>
      <c r="M128" s="35"/>
      <c r="N128" s="35"/>
      <c r="O128" s="35"/>
      <c r="P128" s="35"/>
      <c r="Q128" s="44"/>
      <c r="R128" s="35"/>
      <c r="S128" s="35"/>
    </row>
    <row r="129" spans="4:19">
      <c r="D129" s="35"/>
      <c r="E129" s="35"/>
      <c r="F129" s="35"/>
      <c r="G129" s="35"/>
      <c r="H129" s="35"/>
      <c r="I129" s="44"/>
      <c r="J129" s="35"/>
      <c r="K129" s="35"/>
      <c r="L129" s="44"/>
      <c r="M129" s="35"/>
      <c r="N129" s="35"/>
      <c r="O129" s="35"/>
      <c r="P129" s="35"/>
      <c r="Q129" s="44"/>
      <c r="R129" s="35"/>
      <c r="S129" s="35"/>
    </row>
    <row r="130" spans="4:19">
      <c r="D130" s="42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</row>
    <row r="131" spans="4:19">
      <c r="D131" s="45"/>
      <c r="E131" s="35"/>
      <c r="F131" s="44"/>
      <c r="G131" s="35"/>
      <c r="H131" s="35"/>
      <c r="I131" s="44"/>
      <c r="J131" s="35"/>
      <c r="K131" s="35"/>
      <c r="L131" s="44"/>
      <c r="M131" s="35"/>
      <c r="N131" s="35"/>
      <c r="O131" s="35"/>
      <c r="P131" s="35"/>
      <c r="Q131" s="44"/>
      <c r="R131" s="35"/>
      <c r="S131" s="35"/>
    </row>
    <row r="132" spans="4:19"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</row>
    <row r="133" spans="4:19">
      <c r="D133" s="35"/>
      <c r="E133" s="44"/>
      <c r="F133" s="35"/>
      <c r="G133" s="35"/>
      <c r="H133" s="44"/>
      <c r="I133" s="35"/>
      <c r="J133" s="35"/>
      <c r="K133" s="44"/>
      <c r="L133" s="35"/>
      <c r="M133" s="35"/>
      <c r="N133" s="35"/>
      <c r="O133" s="35"/>
      <c r="P133" s="44"/>
      <c r="Q133" s="35"/>
      <c r="R133" s="35"/>
      <c r="S133" s="35"/>
    </row>
    <row r="134" spans="4:19">
      <c r="D134" s="35"/>
      <c r="E134" s="35"/>
      <c r="F134" s="44"/>
      <c r="G134" s="35"/>
      <c r="H134" s="35"/>
      <c r="I134" s="44"/>
      <c r="J134" s="35"/>
      <c r="K134" s="35"/>
      <c r="L134" s="44"/>
      <c r="M134" s="35"/>
      <c r="N134" s="35"/>
      <c r="O134" s="35"/>
      <c r="P134" s="35"/>
      <c r="Q134" s="44"/>
      <c r="R134" s="35"/>
      <c r="S134" s="35"/>
    </row>
    <row r="135" spans="4:19">
      <c r="D135" s="35"/>
      <c r="E135" s="44"/>
      <c r="F135" s="44"/>
      <c r="G135" s="35"/>
      <c r="H135" s="44"/>
      <c r="I135" s="44"/>
      <c r="J135" s="35"/>
      <c r="K135" s="44"/>
      <c r="L135" s="44"/>
      <c r="M135" s="35"/>
      <c r="N135" s="35"/>
      <c r="O135" s="35"/>
      <c r="P135" s="44"/>
      <c r="Q135" s="44"/>
      <c r="R135" s="35"/>
      <c r="S135" s="35"/>
    </row>
    <row r="136" spans="4:19">
      <c r="D136" s="35"/>
      <c r="E136" s="44"/>
      <c r="F136" s="44"/>
      <c r="G136" s="35"/>
      <c r="H136" s="44"/>
      <c r="I136" s="44"/>
      <c r="J136" s="35"/>
      <c r="K136" s="44"/>
      <c r="L136" s="44"/>
      <c r="M136" s="35"/>
      <c r="N136" s="35"/>
      <c r="O136" s="35"/>
      <c r="P136" s="44"/>
      <c r="Q136" s="44"/>
      <c r="R136" s="35"/>
      <c r="S136" s="35"/>
    </row>
    <row r="137" spans="4:19">
      <c r="D137" s="35"/>
      <c r="E137" s="35"/>
      <c r="F137" s="44"/>
      <c r="G137" s="35"/>
      <c r="H137" s="35"/>
      <c r="I137" s="44"/>
      <c r="J137" s="35"/>
      <c r="K137" s="35"/>
      <c r="L137" s="44"/>
      <c r="M137" s="35"/>
      <c r="N137" s="35"/>
      <c r="O137" s="35"/>
      <c r="P137" s="35"/>
      <c r="Q137" s="44"/>
      <c r="R137" s="35"/>
      <c r="S137" s="35"/>
    </row>
    <row r="138" spans="4:19">
      <c r="D138" s="35"/>
      <c r="E138" s="35"/>
      <c r="F138" s="44"/>
      <c r="G138" s="35"/>
      <c r="H138" s="35"/>
      <c r="I138" s="44"/>
      <c r="J138" s="35"/>
      <c r="K138" s="35"/>
      <c r="L138" s="44"/>
      <c r="M138" s="35"/>
      <c r="N138" s="35"/>
      <c r="O138" s="35"/>
      <c r="P138" s="35"/>
      <c r="Q138" s="44"/>
      <c r="R138" s="35"/>
      <c r="S138" s="35"/>
    </row>
    <row r="139" spans="4:19">
      <c r="D139" s="42"/>
      <c r="E139" s="35"/>
      <c r="F139" s="44"/>
      <c r="G139" s="35"/>
      <c r="H139" s="35"/>
      <c r="I139" s="44"/>
      <c r="J139" s="35"/>
      <c r="K139" s="35"/>
      <c r="L139" s="44"/>
      <c r="M139" s="35"/>
      <c r="N139" s="35"/>
      <c r="O139" s="35"/>
      <c r="P139" s="35"/>
      <c r="Q139" s="44"/>
      <c r="R139" s="35"/>
      <c r="S139" s="35"/>
    </row>
    <row r="140" spans="4:19">
      <c r="D140" s="35"/>
      <c r="E140" s="35"/>
      <c r="F140" s="44"/>
      <c r="G140" s="35"/>
      <c r="H140" s="35"/>
      <c r="I140" s="44"/>
      <c r="J140" s="35"/>
      <c r="K140" s="35"/>
      <c r="L140" s="44"/>
      <c r="M140" s="35"/>
      <c r="N140" s="35"/>
      <c r="O140" s="35"/>
      <c r="P140" s="35"/>
      <c r="Q140" s="44"/>
      <c r="R140" s="35"/>
      <c r="S140" s="35"/>
    </row>
    <row r="141" spans="4:19">
      <c r="D141" s="35"/>
      <c r="E141" s="44"/>
      <c r="F141" s="44"/>
      <c r="G141" s="35"/>
      <c r="H141" s="44"/>
      <c r="I141" s="44"/>
      <c r="J141" s="35"/>
      <c r="K141" s="44"/>
      <c r="L141" s="44"/>
      <c r="M141" s="35"/>
      <c r="N141" s="35"/>
      <c r="O141" s="35"/>
      <c r="P141" s="44"/>
      <c r="Q141" s="44"/>
      <c r="R141" s="35"/>
      <c r="S141" s="35"/>
    </row>
    <row r="142" spans="4:19">
      <c r="D142" s="35"/>
      <c r="E142" s="44"/>
      <c r="F142" s="44"/>
      <c r="G142" s="35"/>
      <c r="H142" s="44"/>
      <c r="I142" s="44"/>
      <c r="J142" s="35"/>
      <c r="K142" s="44"/>
      <c r="L142" s="44"/>
      <c r="M142" s="35"/>
      <c r="N142" s="35"/>
      <c r="O142" s="35"/>
      <c r="P142" s="44"/>
      <c r="Q142" s="44"/>
      <c r="R142" s="35"/>
      <c r="S142" s="35"/>
    </row>
    <row r="143" spans="4:19">
      <c r="D143" s="35"/>
      <c r="E143" s="44"/>
      <c r="F143" s="44"/>
      <c r="G143" s="35"/>
      <c r="H143" s="44"/>
      <c r="I143" s="44"/>
      <c r="J143" s="35"/>
      <c r="K143" s="44"/>
      <c r="L143" s="44"/>
      <c r="M143" s="35"/>
      <c r="N143" s="35"/>
      <c r="O143" s="35"/>
      <c r="P143" s="44"/>
      <c r="Q143" s="44"/>
      <c r="R143" s="35"/>
      <c r="S143" s="35"/>
    </row>
    <row r="144" spans="4:19">
      <c r="D144" s="41"/>
      <c r="E144" s="41"/>
      <c r="F144" s="41"/>
      <c r="G144" s="41"/>
      <c r="H144" s="41"/>
      <c r="I144" s="41"/>
      <c r="J144" s="13"/>
      <c r="K144" s="41"/>
      <c r="L144" s="41"/>
      <c r="M144" s="13"/>
      <c r="N144" s="13"/>
      <c r="O144" s="13"/>
      <c r="P144" s="41"/>
      <c r="Q144" s="41"/>
      <c r="R144" s="13"/>
      <c r="S144" s="13"/>
    </row>
    <row r="145" spans="4:19">
      <c r="D145" s="41"/>
      <c r="E145" s="41"/>
      <c r="F145" s="46"/>
      <c r="G145" s="41"/>
      <c r="H145" s="41"/>
      <c r="I145" s="46"/>
      <c r="J145" s="13"/>
      <c r="K145" s="41"/>
      <c r="L145" s="46"/>
      <c r="M145" s="13"/>
      <c r="N145" s="13"/>
      <c r="O145" s="13"/>
      <c r="P145" s="41"/>
      <c r="Q145" s="46"/>
      <c r="R145" s="13"/>
      <c r="S145" s="13"/>
    </row>
    <row r="146" spans="4:19">
      <c r="D146" s="41"/>
      <c r="E146" s="41"/>
      <c r="F146" s="41"/>
      <c r="G146" s="41"/>
      <c r="H146" s="41"/>
      <c r="I146" s="41"/>
      <c r="J146" s="13"/>
      <c r="K146" s="41"/>
      <c r="L146" s="41"/>
      <c r="M146" s="13"/>
      <c r="N146" s="13"/>
      <c r="O146" s="13"/>
      <c r="P146" s="41"/>
      <c r="Q146" s="41"/>
      <c r="R146" s="13"/>
      <c r="S146" s="13"/>
    </row>
    <row r="147" spans="4:19">
      <c r="D147" s="47"/>
      <c r="E147" s="47"/>
      <c r="F147" s="47"/>
      <c r="G147" s="47"/>
      <c r="H147" s="47"/>
      <c r="I147" s="47"/>
      <c r="J147" s="48"/>
      <c r="K147" s="47"/>
      <c r="L147" s="47"/>
      <c r="M147" s="13"/>
      <c r="N147" s="13"/>
      <c r="O147" s="13"/>
      <c r="P147" s="47"/>
      <c r="Q147" s="47"/>
      <c r="R147" s="13"/>
      <c r="S147" s="13"/>
    </row>
    <row r="148" spans="4:19">
      <c r="D148" s="41"/>
      <c r="E148" s="49"/>
      <c r="F148" s="49"/>
      <c r="G148" s="49"/>
      <c r="H148" s="50"/>
      <c r="I148" s="51"/>
      <c r="J148" s="49"/>
      <c r="K148" s="49"/>
      <c r="L148" s="49"/>
      <c r="M148" s="49"/>
      <c r="N148" s="49"/>
      <c r="O148" s="49"/>
      <c r="P148" s="49"/>
      <c r="Q148" s="49"/>
      <c r="R148" s="13"/>
      <c r="S148" s="13"/>
    </row>
    <row r="149" spans="4:19">
      <c r="D149" s="41"/>
      <c r="E149" s="41"/>
      <c r="F149" s="41"/>
      <c r="G149" s="41"/>
      <c r="H149" s="52"/>
      <c r="I149" s="52"/>
      <c r="J149" s="13"/>
      <c r="K149" s="13"/>
      <c r="L149" s="13"/>
      <c r="M149" s="13"/>
      <c r="N149" s="13"/>
      <c r="O149" s="13"/>
      <c r="P149" s="13"/>
      <c r="Q149" s="13"/>
      <c r="R149" s="13"/>
      <c r="S149" s="13"/>
    </row>
    <row r="150" spans="4:19">
      <c r="D150" s="41"/>
      <c r="E150" s="41"/>
      <c r="F150" s="41"/>
      <c r="G150" s="41"/>
      <c r="H150" s="52"/>
      <c r="I150" s="52"/>
      <c r="J150" s="13"/>
      <c r="K150" s="13"/>
      <c r="L150" s="13"/>
      <c r="M150" s="13"/>
      <c r="N150" s="13"/>
      <c r="O150" s="13"/>
      <c r="P150" s="13"/>
      <c r="Q150" s="13"/>
      <c r="R150" s="13"/>
      <c r="S150" s="13"/>
    </row>
    <row r="151" spans="4:19">
      <c r="D151" s="41"/>
      <c r="E151" s="41"/>
      <c r="F151" s="41"/>
      <c r="G151" s="41"/>
      <c r="H151" s="52"/>
      <c r="I151" s="52"/>
      <c r="J151" s="13"/>
      <c r="K151" s="13"/>
      <c r="L151" s="13"/>
      <c r="M151" s="13"/>
      <c r="N151" s="13"/>
      <c r="O151" s="13"/>
      <c r="P151" s="13"/>
      <c r="Q151" s="13"/>
      <c r="R151" s="13"/>
      <c r="S151" s="13"/>
    </row>
    <row r="152" spans="4:19">
      <c r="D152" s="41"/>
      <c r="E152" s="41"/>
      <c r="F152" s="41"/>
      <c r="G152" s="41"/>
      <c r="H152" s="52"/>
      <c r="I152" s="52"/>
      <c r="J152" s="13"/>
      <c r="K152" s="13"/>
      <c r="L152" s="13"/>
      <c r="M152" s="13"/>
      <c r="N152" s="13"/>
      <c r="O152" s="13"/>
      <c r="P152" s="13"/>
      <c r="Q152" s="13"/>
      <c r="R152" s="13"/>
      <c r="S152" s="13"/>
    </row>
    <row r="153" spans="4:19">
      <c r="D153" s="41"/>
      <c r="E153" s="41"/>
      <c r="F153" s="41"/>
      <c r="G153" s="41"/>
      <c r="H153" s="52"/>
      <c r="I153" s="52"/>
      <c r="J153" s="13"/>
      <c r="K153" s="13"/>
      <c r="L153" s="13"/>
      <c r="M153" s="13"/>
      <c r="N153" s="13"/>
      <c r="O153" s="13"/>
      <c r="P153" s="13"/>
      <c r="Q153" s="13"/>
      <c r="R153" s="13"/>
      <c r="S153" s="13"/>
    </row>
    <row r="154" spans="4:19">
      <c r="D154" s="41"/>
      <c r="E154" s="41"/>
      <c r="F154" s="41"/>
      <c r="G154" s="41"/>
      <c r="H154" s="52"/>
      <c r="I154" s="52"/>
      <c r="J154" s="13"/>
      <c r="K154" s="13"/>
      <c r="L154" s="13"/>
      <c r="M154" s="13"/>
      <c r="N154" s="13"/>
      <c r="O154" s="13"/>
      <c r="P154" s="13"/>
      <c r="Q154" s="13"/>
      <c r="R154" s="13"/>
      <c r="S154" s="13"/>
    </row>
    <row r="155" spans="4:19">
      <c r="D155" s="41"/>
      <c r="E155" s="41"/>
      <c r="F155" s="41"/>
      <c r="G155" s="41"/>
      <c r="H155" s="52"/>
      <c r="I155" s="52"/>
      <c r="J155" s="13"/>
      <c r="K155" s="13"/>
      <c r="L155" s="13"/>
      <c r="M155" s="13"/>
      <c r="N155" s="13"/>
      <c r="O155" s="13"/>
      <c r="P155" s="13"/>
      <c r="Q155" s="13"/>
      <c r="R155" s="13"/>
      <c r="S155" s="13"/>
    </row>
    <row r="156" spans="4:19">
      <c r="D156" s="41"/>
      <c r="E156" s="41"/>
      <c r="F156" s="41"/>
      <c r="G156" s="41"/>
      <c r="H156" s="52"/>
      <c r="I156" s="52"/>
      <c r="J156" s="13"/>
      <c r="K156" s="13"/>
      <c r="L156" s="13"/>
      <c r="M156" s="13"/>
      <c r="N156" s="13"/>
      <c r="O156" s="13"/>
      <c r="P156" s="13"/>
      <c r="Q156" s="13"/>
      <c r="R156" s="13"/>
      <c r="S156" s="13"/>
    </row>
    <row r="157" spans="4:19">
      <c r="D157" s="41"/>
      <c r="E157" s="41"/>
      <c r="F157" s="41"/>
      <c r="G157" s="41"/>
      <c r="H157" s="52"/>
      <c r="I157" s="52"/>
      <c r="J157" s="13"/>
      <c r="K157" s="13"/>
      <c r="L157" s="13"/>
      <c r="M157" s="13"/>
      <c r="N157" s="13"/>
      <c r="O157" s="13"/>
      <c r="P157" s="13"/>
      <c r="Q157" s="13"/>
      <c r="R157" s="13"/>
      <c r="S157" s="13"/>
    </row>
    <row r="158" spans="4:19">
      <c r="D158" s="41"/>
      <c r="E158" s="41"/>
      <c r="F158" s="41"/>
      <c r="G158" s="41"/>
      <c r="H158" s="52"/>
      <c r="I158" s="52"/>
      <c r="J158" s="13"/>
      <c r="K158" s="13"/>
      <c r="L158" s="13"/>
      <c r="M158" s="13"/>
      <c r="N158" s="13"/>
      <c r="O158" s="13"/>
      <c r="P158" s="13"/>
      <c r="Q158" s="13"/>
      <c r="R158" s="13"/>
      <c r="S158" s="13"/>
    </row>
    <row r="159" spans="4:19">
      <c r="D159" s="41"/>
      <c r="E159" s="41"/>
      <c r="F159" s="41"/>
      <c r="G159" s="41"/>
      <c r="H159" s="52"/>
      <c r="I159" s="52"/>
      <c r="J159" s="13"/>
      <c r="K159" s="13"/>
      <c r="L159" s="13"/>
      <c r="M159" s="13"/>
      <c r="N159" s="13"/>
      <c r="O159" s="13"/>
      <c r="P159" s="13"/>
      <c r="Q159" s="13"/>
      <c r="R159" s="13"/>
      <c r="S159" s="13"/>
    </row>
    <row r="160" spans="4:19">
      <c r="D160" s="41"/>
      <c r="E160" s="41"/>
      <c r="F160" s="41"/>
      <c r="G160" s="41"/>
      <c r="H160" s="52"/>
      <c r="I160" s="52"/>
      <c r="J160" s="13"/>
      <c r="K160" s="13"/>
      <c r="L160" s="13"/>
      <c r="M160" s="13"/>
      <c r="N160" s="13"/>
      <c r="O160" s="13"/>
      <c r="P160" s="13"/>
      <c r="Q160" s="13"/>
      <c r="R160" s="13"/>
      <c r="S160" s="13"/>
    </row>
  </sheetData>
  <mergeCells count="51">
    <mergeCell ref="D121:E121"/>
    <mergeCell ref="H121:I121"/>
    <mergeCell ref="K121:L121"/>
    <mergeCell ref="P121:Q121"/>
    <mergeCell ref="A89:S89"/>
    <mergeCell ref="A90:S90"/>
    <mergeCell ref="A94:S94"/>
    <mergeCell ref="A99:S99"/>
    <mergeCell ref="A100:S100"/>
    <mergeCell ref="A101:S101"/>
    <mergeCell ref="A83:S83"/>
    <mergeCell ref="A45:S45"/>
    <mergeCell ref="B52:S52"/>
    <mergeCell ref="A53:S53"/>
    <mergeCell ref="A55:S55"/>
    <mergeCell ref="A56:S56"/>
    <mergeCell ref="A64:S64"/>
    <mergeCell ref="A66:S66"/>
    <mergeCell ref="A68:S68"/>
    <mergeCell ref="A73:S73"/>
    <mergeCell ref="A74:S74"/>
    <mergeCell ref="A78:S78"/>
    <mergeCell ref="P5:S5"/>
    <mergeCell ref="A40:S40"/>
    <mergeCell ref="A8:S8"/>
    <mergeCell ref="A9:S9"/>
    <mergeCell ref="C10:C11"/>
    <mergeCell ref="A13:S13"/>
    <mergeCell ref="A17:S17"/>
    <mergeCell ref="A21:S21"/>
    <mergeCell ref="A23:S23"/>
    <mergeCell ref="A25:S25"/>
    <mergeCell ref="A31:S31"/>
    <mergeCell ref="A32:S32"/>
    <mergeCell ref="A35:S35"/>
    <mergeCell ref="A1:S1"/>
    <mergeCell ref="A2:S2"/>
    <mergeCell ref="U2:X2"/>
    <mergeCell ref="Q3:S3"/>
    <mergeCell ref="A4:A6"/>
    <mergeCell ref="B4:B6"/>
    <mergeCell ref="C4:C6"/>
    <mergeCell ref="D4:H4"/>
    <mergeCell ref="I4:I6"/>
    <mergeCell ref="J4:N4"/>
    <mergeCell ref="O4:S4"/>
    <mergeCell ref="D5:D6"/>
    <mergeCell ref="E5:H5"/>
    <mergeCell ref="J5:J6"/>
    <mergeCell ref="K5:N5"/>
    <mergeCell ref="O5:O6"/>
  </mergeCells>
  <printOptions horizontalCentered="1"/>
  <pageMargins left="0" right="0" top="0" bottom="0" header="0" footer="0"/>
  <pageSetup paperSize="9" scale="32" fitToHeight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мероп-2018г</vt:lpstr>
      <vt:lpstr>инд- 2018г</vt:lpstr>
      <vt:lpstr>финансы-2018г </vt:lpstr>
      <vt:lpstr>'инд- 2018г'!Область_печати</vt:lpstr>
      <vt:lpstr>'мероп-2018г'!Область_печати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2019-02-20T12:15:59Z</cp:lastPrinted>
  <dcterms:created xsi:type="dcterms:W3CDTF">2015-04-28T07:06:23Z</dcterms:created>
  <dcterms:modified xsi:type="dcterms:W3CDTF">2019-07-08T17:38:54Z</dcterms:modified>
</cp:coreProperties>
</file>